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outhdowns.gov.uk\data\users\sara.osman\Documents\Support Services\CIL\"/>
    </mc:Choice>
  </mc:AlternateContent>
  <bookViews>
    <workbookView xWindow="0" yWindow="0" windowWidth="21600" windowHeight="9735"/>
  </bookViews>
  <sheets>
    <sheet name="Full IDP public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09" i="1" l="1"/>
  <c r="Q208" i="1"/>
  <c r="Q206" i="1"/>
  <c r="Q205" i="1"/>
  <c r="J205" i="1"/>
  <c r="J204" i="1"/>
  <c r="Q204" i="1" s="1"/>
  <c r="Q203" i="1"/>
  <c r="J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J186" i="1"/>
  <c r="Q186" i="1" s="1"/>
  <c r="Q185" i="1"/>
  <c r="J185" i="1"/>
  <c r="Q184" i="1"/>
  <c r="Q183" i="1"/>
  <c r="Q181" i="1"/>
  <c r="Q180" i="1"/>
  <c r="Q179" i="1"/>
  <c r="Q178" i="1"/>
  <c r="Q177" i="1"/>
  <c r="Q176" i="1"/>
  <c r="Q175" i="1"/>
  <c r="Q174" i="1"/>
  <c r="Q173" i="1"/>
  <c r="J173" i="1"/>
  <c r="Q172" i="1"/>
  <c r="Q171" i="1"/>
  <c r="Q170" i="1"/>
  <c r="Q169" i="1"/>
  <c r="Q168" i="1"/>
  <c r="J167" i="1"/>
  <c r="Q167" i="1" s="1"/>
  <c r="J166" i="1"/>
  <c r="Q166" i="1" s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1" i="1"/>
  <c r="Q150" i="1"/>
  <c r="J149" i="1"/>
  <c r="Q149" i="1" s="1"/>
  <c r="Q148" i="1"/>
  <c r="Q147" i="1"/>
  <c r="Q146" i="1"/>
  <c r="Q145" i="1"/>
  <c r="Q144" i="1"/>
  <c r="Q143" i="1"/>
  <c r="Q142" i="1"/>
  <c r="J141" i="1"/>
  <c r="Q141" i="1" s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J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J67" i="1"/>
  <c r="Q67" i="1" s="1"/>
  <c r="Q66" i="1"/>
  <c r="Q65" i="1"/>
  <c r="Q64" i="1"/>
  <c r="Q63" i="1"/>
  <c r="Q62" i="1"/>
  <c r="Q61" i="1"/>
  <c r="Q59" i="1"/>
  <c r="Q57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J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Q2" i="1"/>
</calcChain>
</file>

<file path=xl/comments1.xml><?xml version="1.0" encoding="utf-8"?>
<comments xmlns="http://schemas.openxmlformats.org/spreadsheetml/2006/main">
  <authors>
    <author>Gareth Giles</author>
    <author>gareth.giles</author>
  </authors>
  <commentList>
    <comment ref="E1" authorId="0" shapeId="0">
      <text>
        <r>
          <rPr>
            <b/>
            <sz val="9"/>
            <color indexed="81"/>
            <rFont val="Tahoma"/>
            <family val="2"/>
          </rPr>
          <t>Gareth Giles:</t>
        </r>
        <r>
          <rPr>
            <sz val="9"/>
            <color indexed="81"/>
            <rFont val="Tahoma"/>
            <family val="2"/>
          </rPr>
          <t xml:space="preserve">
If a project supports Purpose 1 of the National Park, insert 'Y' in this column</t>
        </r>
      </text>
    </comment>
    <comment ref="F1" authorId="0" shapeId="0">
      <text>
        <r>
          <rPr>
            <b/>
            <sz val="9"/>
            <color indexed="81"/>
            <rFont val="Tahoma"/>
            <family val="2"/>
          </rPr>
          <t>Gareth Giles:</t>
        </r>
        <r>
          <rPr>
            <sz val="9"/>
            <color indexed="81"/>
            <rFont val="Tahoma"/>
            <family val="2"/>
          </rPr>
          <t xml:space="preserve">
Gareth Giles:
If a project supports Purpose 2 of the National Park, insert 'Y' in this column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Gareth Giles:</t>
        </r>
        <r>
          <rPr>
            <sz val="9"/>
            <color indexed="81"/>
            <rFont val="Tahoma"/>
            <family val="2"/>
          </rPr>
          <t xml:space="preserve">
Gareth Giles:
If a project supports the Duty of the National Park Authority, insert 'Y' in this column</t>
        </r>
      </text>
    </comment>
    <comment ref="K1" authorId="1" shapeId="0">
      <text>
        <r>
          <rPr>
            <b/>
            <sz val="9"/>
            <color indexed="81"/>
            <rFont val="Tahoma"/>
            <family val="2"/>
          </rPr>
          <t>gareth.giles:</t>
        </r>
        <r>
          <rPr>
            <sz val="9"/>
            <color indexed="81"/>
            <rFont val="Tahoma"/>
            <family val="2"/>
          </rPr>
          <t xml:space="preserve">
Not necessarily endorsed by Parish Council
</t>
        </r>
      </text>
    </comment>
    <comment ref="O24" authorId="1" shapeId="0">
      <text>
        <r>
          <rPr>
            <b/>
            <sz val="9"/>
            <color indexed="81"/>
            <rFont val="Tahoma"/>
            <family val="2"/>
          </rPr>
          <t>gareth.giles:</t>
        </r>
        <r>
          <rPr>
            <sz val="9"/>
            <color indexed="81"/>
            <rFont val="Tahoma"/>
            <family val="2"/>
          </rPr>
          <t xml:space="preserve">
Parish Council will seek other grants
</t>
        </r>
      </text>
    </comment>
    <comment ref="O66" authorId="0" shapeId="0">
      <text>
        <r>
          <rPr>
            <b/>
            <sz val="9"/>
            <color indexed="81"/>
            <rFont val="Tahoma"/>
            <family val="2"/>
          </rPr>
          <t>Gareth Giles:</t>
        </r>
        <r>
          <rPr>
            <sz val="9"/>
            <color indexed="81"/>
            <rFont val="Tahoma"/>
            <family val="2"/>
          </rPr>
          <t xml:space="preserve">
HLF funding
</t>
        </r>
      </text>
    </comment>
    <comment ref="O96" authorId="1" shapeId="0">
      <text>
        <r>
          <rPr>
            <b/>
            <sz val="9"/>
            <color indexed="81"/>
            <rFont val="Tahoma"/>
            <family val="2"/>
          </rPr>
          <t>gareth.giles:</t>
        </r>
        <r>
          <rPr>
            <sz val="9"/>
            <color indexed="81"/>
            <rFont val="Tahoma"/>
            <family val="2"/>
          </rPr>
          <t xml:space="preserve">
Parish will seek further grants.</t>
        </r>
      </text>
    </comment>
    <comment ref="O101" authorId="1" shapeId="0">
      <text>
        <r>
          <rPr>
            <b/>
            <sz val="9"/>
            <color indexed="81"/>
            <rFont val="Tahoma"/>
            <family val="2"/>
          </rPr>
          <t>gareth.giles:</t>
        </r>
        <r>
          <rPr>
            <sz val="9"/>
            <color indexed="81"/>
            <rFont val="Tahoma"/>
            <family val="2"/>
          </rPr>
          <t xml:space="preserve">
Parish Council will seek other grant funding
</t>
        </r>
      </text>
    </comment>
    <comment ref="O134" authorId="0" shapeId="0">
      <text>
        <r>
          <rPr>
            <b/>
            <sz val="9"/>
            <color indexed="81"/>
            <rFont val="Tahoma"/>
            <family val="2"/>
          </rPr>
          <t>Gareth Giles:</t>
        </r>
        <r>
          <rPr>
            <sz val="9"/>
            <color indexed="81"/>
            <rFont val="Tahoma"/>
            <family val="2"/>
          </rPr>
          <t xml:space="preserve">
S106</t>
        </r>
      </text>
    </comment>
    <comment ref="O153" authorId="1" shapeId="0">
      <text>
        <r>
          <rPr>
            <b/>
            <sz val="9"/>
            <color indexed="81"/>
            <rFont val="Tahoma"/>
            <family val="2"/>
          </rPr>
          <t>gareth.giles:</t>
        </r>
        <r>
          <rPr>
            <sz val="9"/>
            <color indexed="81"/>
            <rFont val="Tahoma"/>
            <family val="2"/>
          </rPr>
          <t xml:space="preserve">
Parish will seek further grants
</t>
        </r>
      </text>
    </comment>
    <comment ref="O194" authorId="0" shapeId="0">
      <text>
        <r>
          <rPr>
            <b/>
            <sz val="9"/>
            <color indexed="81"/>
            <rFont val="Tahoma"/>
            <charset val="1"/>
          </rPr>
          <t>Gareth Giles:</t>
        </r>
        <r>
          <rPr>
            <sz val="9"/>
            <color indexed="81"/>
            <rFont val="Tahoma"/>
            <charset val="1"/>
          </rPr>
          <t xml:space="preserve">
WSCC Beautiful Outdoors project PLUS potential Rampion Windfarm mitigation funding.
</t>
        </r>
      </text>
    </comment>
  </commentList>
</comments>
</file>

<file path=xl/sharedStrings.xml><?xml version="1.0" encoding="utf-8"?>
<sst xmlns="http://schemas.openxmlformats.org/spreadsheetml/2006/main" count="2051" uniqueCount="683">
  <si>
    <t>Parish / Area</t>
  </si>
  <si>
    <t>District</t>
  </si>
  <si>
    <t>Exact Location</t>
  </si>
  <si>
    <t>Infrastructure Project</t>
  </si>
  <si>
    <t>P1</t>
  </si>
  <si>
    <t>P2</t>
  </si>
  <si>
    <t>D</t>
  </si>
  <si>
    <t>Category</t>
  </si>
  <si>
    <t>Sub-Category</t>
  </si>
  <si>
    <t>Project Cost</t>
  </si>
  <si>
    <t>Submitted by:</t>
  </si>
  <si>
    <t>Submit Date</t>
  </si>
  <si>
    <t>Delivered by</t>
  </si>
  <si>
    <t>Delivery timescale</t>
  </si>
  <si>
    <t>Existing Secured funding</t>
  </si>
  <si>
    <t>Source of Secured Funding</t>
  </si>
  <si>
    <t>Funding Gap</t>
  </si>
  <si>
    <t>Petersfield</t>
  </si>
  <si>
    <t>EHDC</t>
  </si>
  <si>
    <t xml:space="preserve">Petersfield </t>
  </si>
  <si>
    <t>210 Primary School places to cover Petersfield (relating to population growth not new development)</t>
  </si>
  <si>
    <t>Y</t>
  </si>
  <si>
    <t>Education</t>
  </si>
  <si>
    <t>Primary Education</t>
  </si>
  <si>
    <t>Hampshire County Council</t>
  </si>
  <si>
    <t>HCC/Developer Funding</t>
  </si>
  <si>
    <t xml:space="preserve"> HCC capital finding</t>
  </si>
  <si>
    <t>Angmering</t>
  </si>
  <si>
    <t>Arun</t>
  </si>
  <si>
    <t>Angmering Village</t>
  </si>
  <si>
    <t>Visitor centre and car park to improve access from the village to the SDNP</t>
  </si>
  <si>
    <t>Visitor Information</t>
  </si>
  <si>
    <t>Angmering Parish  Rep</t>
  </si>
  <si>
    <t>Storrington and Sullington</t>
  </si>
  <si>
    <t>Horsham</t>
  </si>
  <si>
    <t>Storrington High Street</t>
  </si>
  <si>
    <t>Tourist information facility</t>
  </si>
  <si>
    <t>Storrington and Sullington Parish Rep</t>
  </si>
  <si>
    <t>Tourist Information is responsibility of District Council.</t>
  </si>
  <si>
    <t>East Meon</t>
  </si>
  <si>
    <t>WCC</t>
  </si>
  <si>
    <t>East Meon C of E Primary School</t>
  </si>
  <si>
    <t>School Hall extension</t>
  </si>
  <si>
    <t>East Meon Parish Rep</t>
  </si>
  <si>
    <t>Hampshire County Council / School Fundraising</t>
  </si>
  <si>
    <t>2015/16</t>
  </si>
  <si>
    <t>Petworth</t>
  </si>
  <si>
    <t>CDC</t>
  </si>
  <si>
    <t>Within parish</t>
  </si>
  <si>
    <t>National Park Visitor Centre</t>
  </si>
  <si>
    <t>Petworth Parish Council</t>
  </si>
  <si>
    <t>SDNPA</t>
  </si>
  <si>
    <t>2015-2018</t>
  </si>
  <si>
    <t>Twyford</t>
  </si>
  <si>
    <t xml:space="preserve">Twyford Primary School </t>
  </si>
  <si>
    <t xml:space="preserve">Primary school improvements (capacity or relocation). Potential for new site for school as part of the N'hood Plan </t>
  </si>
  <si>
    <t>Twyford Parish</t>
  </si>
  <si>
    <t>Hants County Council</t>
  </si>
  <si>
    <t>Heritage Coast area</t>
  </si>
  <si>
    <t>Eastbourne</t>
  </si>
  <si>
    <t>Crowlink, Frog Firle Farm,7 Sisters area</t>
  </si>
  <si>
    <t>Access to, and interpretation of, archaeological sites</t>
  </si>
  <si>
    <t>Interpretation</t>
  </si>
  <si>
    <t>National Trust</t>
  </si>
  <si>
    <t xml:space="preserve">Clanfield </t>
  </si>
  <si>
    <t>QECP</t>
  </si>
  <si>
    <t>Redevelopment of visitor facilites at Queen Elizabeth Country Park</t>
  </si>
  <si>
    <t>SDNPA:Western Area Manager (Nick Heasman)</t>
  </si>
  <si>
    <t>HCC/FC/SDNPA</t>
  </si>
  <si>
    <t>Awaiting confirmation</t>
  </si>
  <si>
    <t>Lewes</t>
  </si>
  <si>
    <t>Lewes Town</t>
  </si>
  <si>
    <t>Early Years places additional capacity: 72 places (15 hour slots)</t>
  </si>
  <si>
    <t>East Sussex County Council</t>
  </si>
  <si>
    <t>ESCC</t>
  </si>
  <si>
    <t xml:space="preserve">Government grant, ESCC capital programme, development contributions from S106 agreements </t>
  </si>
  <si>
    <t>Additional primary provision</t>
  </si>
  <si>
    <t>EHDC JCS.  Hampshire County Council</t>
  </si>
  <si>
    <t>Lewes District</t>
  </si>
  <si>
    <t>Southover CE Primary School</t>
  </si>
  <si>
    <t>Provision of 105 primary places through enlargement of Southover CE Primary School</t>
  </si>
  <si>
    <t>16/17</t>
  </si>
  <si>
    <t>Kingston (East Sussex)</t>
  </si>
  <si>
    <t>Kingston CE Primary School</t>
  </si>
  <si>
    <t>Provision of 70 primary places through enlargement of Iford and Kingston CE PS</t>
  </si>
  <si>
    <t xml:space="preserve">Priors School? </t>
  </si>
  <si>
    <t>Provision of up to 150 secondary places (11-16) through the enlargement of an existing school</t>
  </si>
  <si>
    <t>Secondary Education</t>
  </si>
  <si>
    <t>Plumpton Green</t>
  </si>
  <si>
    <t>Plumpton College</t>
  </si>
  <si>
    <t>Provision of approximately 130 workplaces of which  which 10% (13 places) are attributed to the SDNP</t>
  </si>
  <si>
    <t>Further Education</t>
  </si>
  <si>
    <t>Queen Elizabeth Country Park</t>
  </si>
  <si>
    <t>Improve visitor facilities and capacity at QECP</t>
  </si>
  <si>
    <t>Facilities Services</t>
  </si>
  <si>
    <t>Community building</t>
  </si>
  <si>
    <t>HCC with Forestry Commission, SDNPA</t>
  </si>
  <si>
    <t>tbc</t>
  </si>
  <si>
    <t>Village Hall</t>
  </si>
  <si>
    <t>Improve Village Hall to facilitate classes</t>
  </si>
  <si>
    <t>Kingston (ES) Parish Rep</t>
  </si>
  <si>
    <t>Cemetery provision in Lewes</t>
  </si>
  <si>
    <t>Community service</t>
  </si>
  <si>
    <t>Lewes Workshop Reps</t>
  </si>
  <si>
    <t>Lewes Town Hall</t>
  </si>
  <si>
    <t>Refurbish Town Hall</t>
  </si>
  <si>
    <t xml:space="preserve">Parham </t>
  </si>
  <si>
    <t xml:space="preserve">Rackham </t>
  </si>
  <si>
    <t xml:space="preserve">Improve Rackham Old School Community Centre </t>
  </si>
  <si>
    <t>Parham Parish Rep</t>
  </si>
  <si>
    <t>Ringmer</t>
  </si>
  <si>
    <t>Extend Village Hall</t>
  </si>
  <si>
    <t>Ringmer Parish Rep</t>
  </si>
  <si>
    <t xml:space="preserve">Wisborough Green </t>
  </si>
  <si>
    <t>The Green, Wisborough Green</t>
  </si>
  <si>
    <t>Ongoing operation of the Public toilets</t>
  </si>
  <si>
    <t>Community use</t>
  </si>
  <si>
    <t>Wisborough Green  Parish Rep</t>
  </si>
  <si>
    <t>Currenty Chichester District Council.</t>
  </si>
  <si>
    <t xml:space="preserve">Adj  the Green, Wisborough Green </t>
  </si>
  <si>
    <t>Village Hall Refurbishment</t>
  </si>
  <si>
    <t>Parish Council and Village Hall Committee</t>
  </si>
  <si>
    <t>Wiston</t>
  </si>
  <si>
    <t>New site in Wiston Village centre</t>
  </si>
  <si>
    <t>Replacement Village Hall</t>
  </si>
  <si>
    <t>Wiston Parish Rep</t>
  </si>
  <si>
    <t>Worldham</t>
  </si>
  <si>
    <t>East Worldham Village Hall</t>
  </si>
  <si>
    <t>Improve Village Hall: New floor, lighting, disabled access improvements, new roof tiles, insulation</t>
  </si>
  <si>
    <t>Worldham Parish Rep</t>
  </si>
  <si>
    <t>Worldham Parish Council</t>
  </si>
  <si>
    <t>2013-2018</t>
  </si>
  <si>
    <t>Washington</t>
  </si>
  <si>
    <t>Washington Village</t>
  </si>
  <si>
    <t>Village Hall improvements</t>
  </si>
  <si>
    <t>Washington Parish</t>
  </si>
  <si>
    <t>Corhampton &amp; Meonstoke</t>
  </si>
  <si>
    <t>Meon Hall, Meonstoke</t>
  </si>
  <si>
    <t>Village Hall Improvement – replace suspended ceiling to main hall</t>
  </si>
  <si>
    <t xml:space="preserve">Corehampton &amp; Meonstoke Parish Council </t>
  </si>
  <si>
    <t>Parish Council</t>
  </si>
  <si>
    <t>2014 Q1</t>
  </si>
  <si>
    <t>Funtington</t>
  </si>
  <si>
    <t>Funtington, south of B2146 Common Road at Downs Road</t>
  </si>
  <si>
    <t>New Community Centre, replacement for existing village hall.</t>
  </si>
  <si>
    <t>John Peart, Chairman, Funtington District Community Centre Society Ltd , Tel: 01243 575565, e-mail: john.b.peart@gmail.com</t>
  </si>
  <si>
    <t xml:space="preserve">The Community Centre will be built, managed and maintained by a ‘community benefit co-operative’ – Funtington District Community Centre Society Ltd. This co-operative has been set up and registered with the Financial Services Authority, using a grant from West Sussex County Council. </t>
  </si>
  <si>
    <t xml:space="preserve">£500,000 from Seawards Properties Ltd., who will redevelop the old village hall site, and a Public Works Loan of £200,000 has received agreement in principle from the Funtington Parish Council. </t>
  </si>
  <si>
    <t>Village centre, Community Pavilion</t>
  </si>
  <si>
    <t>Mobile Post Office - capital purchase</t>
  </si>
  <si>
    <t>Kingston (ES) Parish Council</t>
  </si>
  <si>
    <t>Kingston Parish Council</t>
  </si>
  <si>
    <t>Mobile Library - capital purchase</t>
  </si>
  <si>
    <t>Twyford Village Hall</t>
  </si>
  <si>
    <t xml:space="preserve">Village Hall - refurbish and extend </t>
  </si>
  <si>
    <t>Parish Hall Trustees</t>
  </si>
  <si>
    <t>Rogate</t>
  </si>
  <si>
    <t>Village Hall upstairs accomodation</t>
  </si>
  <si>
    <t>Rogate Village Hall Committee</t>
  </si>
  <si>
    <t>Slindon</t>
  </si>
  <si>
    <t>Possible location at Pumpkin Lodge</t>
  </si>
  <si>
    <t>Shared office accomodation for volunteers and village residents</t>
  </si>
  <si>
    <t>National Trust; Jane.arnott@nationaltrust.org.uk; jane.cecil@nationaltrust.org.uk; National Trust - London and South East, Polesden Lacey, Dorking, Surrey, RH5 6BD, 01372 455008</t>
  </si>
  <si>
    <t>Buriton</t>
  </si>
  <si>
    <t>Improve Village Hall: energy efficiency; new lighting; solar panels; insultation etc</t>
  </si>
  <si>
    <t>Energy Efficiency Improvements</t>
  </si>
  <si>
    <t>Buriton Parish Council</t>
  </si>
  <si>
    <t>Petersfield Open air swimming pool - renewable energy heating of the pool extending the use through the year</t>
  </si>
  <si>
    <t>Petersfield outdoor swimming pool</t>
  </si>
  <si>
    <t>Fernhurst</t>
  </si>
  <si>
    <t>Scout Hut / Youth Club</t>
  </si>
  <si>
    <t>Refurbish Scout Hut.</t>
  </si>
  <si>
    <t>Neighbourhood Plan</t>
  </si>
  <si>
    <t>Love Lane Recreation Ground</t>
  </si>
  <si>
    <t>New Youth Facility Building</t>
  </si>
  <si>
    <t>Petersfield Town Council</t>
  </si>
  <si>
    <t>Festival Hall</t>
  </si>
  <si>
    <t>Extention and refurbishment (inc. kitchen; toilet facilities; relocation of sound and lighting desks plus office/rehearsal space; improved ventilation; replacement boilers).</t>
  </si>
  <si>
    <t>Flora Twort Gallery</t>
  </si>
  <si>
    <t>Purchase Property for the Town</t>
  </si>
  <si>
    <t>2020/21</t>
  </si>
  <si>
    <t>Town Centre</t>
  </si>
  <si>
    <t>Provision of youth café - excluding land purchase</t>
  </si>
  <si>
    <t>Installation of sprinkler system</t>
  </si>
  <si>
    <t>2021/22</t>
  </si>
  <si>
    <t>Stage lighting for theatrical purposes</t>
  </si>
  <si>
    <t>Town Hall Entrance and toilet refurbishment</t>
  </si>
  <si>
    <t>Double glazing to Rose Room, Changing Rooms and Offices</t>
  </si>
  <si>
    <t>The Heath</t>
  </si>
  <si>
    <t>Refurbish public toilet facilities</t>
  </si>
  <si>
    <t>New Toilet Facilities for Skatepark</t>
  </si>
  <si>
    <t>2016/17</t>
  </si>
  <si>
    <t>Sheet</t>
  </si>
  <si>
    <t>Sheet Village Recreation Ground east of Portlands Close</t>
  </si>
  <si>
    <t>Refurbish and Extend Scout Hut (permission granted, seeking funding)</t>
  </si>
  <si>
    <t>Sheet Parish Council</t>
  </si>
  <si>
    <t>Firle Parish Council</t>
  </si>
  <si>
    <t>Firle Cricket Club or Firle Village Hall</t>
  </si>
  <si>
    <t>Firle Village Public Convenience</t>
  </si>
  <si>
    <t>y</t>
  </si>
  <si>
    <t>ESCC &amp; LDC</t>
  </si>
  <si>
    <t>Graffam</t>
  </si>
  <si>
    <t>Empire Hall, The Street, Graffam (also used by East Lavington)</t>
  </si>
  <si>
    <t xml:space="preserve">Improve Village Hall: double glazing; recarpet balcony and create storage; restoration of  floor; renew boiler; solar panels; extension for committee and small meeting room and kitchen; replace storage sheds and landscape the garden.
</t>
  </si>
  <si>
    <t>Identify and improve sustainable transport corridors to QECP from Clanfield, Buriton and Petersfield.</t>
  </si>
  <si>
    <t>Green</t>
  </si>
  <si>
    <t>Access land</t>
  </si>
  <si>
    <t>HCC/NE/SDNPA/EHDC/Parishes/Ramblers/British Horse Society/Cyclists Touring Club/Landowners/Forestry Commission</t>
  </si>
  <si>
    <t>North of Angmering Village</t>
  </si>
  <si>
    <t>Create balancing pond.</t>
  </si>
  <si>
    <t>Flood management</t>
  </si>
  <si>
    <t>West Sussex County, Arun District, Environment Agency</t>
  </si>
  <si>
    <t>Four Marks</t>
  </si>
  <si>
    <t>Swelling Hill Pond in Four Marks</t>
  </si>
  <si>
    <t>De-silt pond</t>
  </si>
  <si>
    <t>Biodiversity project</t>
  </si>
  <si>
    <t>Four Marks Parish Rep</t>
  </si>
  <si>
    <t>End-2013</t>
  </si>
  <si>
    <t>Hawkely</t>
  </si>
  <si>
    <t>Hawkley Village Pond</t>
  </si>
  <si>
    <t>Refurbish Hawkley Village Pond (re-line - pending further evidence)</t>
  </si>
  <si>
    <t>Hawkely Parish Rep</t>
  </si>
  <si>
    <t xml:space="preserve">Storrington </t>
  </si>
  <si>
    <t xml:space="preserve">Refurbish village pond </t>
  </si>
  <si>
    <t xml:space="preserve">Wyck Lane, East Worldham </t>
  </si>
  <si>
    <t>Community Open Space: wild flower meadow, benches, fencing, exercise equipment.</t>
  </si>
  <si>
    <t>Open space</t>
  </si>
  <si>
    <t>Hampshire</t>
  </si>
  <si>
    <t>Twyford to St Catherine’s Hill</t>
  </si>
  <si>
    <t>Complete entrance from South Downs Way into Winchester</t>
  </si>
  <si>
    <t>??</t>
  </si>
  <si>
    <t>HCC Countryside Service</t>
  </si>
  <si>
    <t>Knowle/Funtley</t>
  </si>
  <si>
    <t>Meon Valley Trail – upgrade and complete missing link at Knowle/Funtley to provide a ‘Sea to Downs’ link</t>
  </si>
  <si>
    <t>HCC, SDNPA</t>
  </si>
  <si>
    <t>£75k LSTF; £325k Linking Communitie</t>
  </si>
  <si>
    <t>SDW</t>
  </si>
  <si>
    <t>Complete South Downs Way between Old Winchester Hill and Beacon Hill</t>
  </si>
  <si>
    <t>WCC/ CDC</t>
  </si>
  <si>
    <t>Buriton / Petersfield and South Harting</t>
  </si>
  <si>
    <t xml:space="preserve">New off-road path to avoid busy B2146 </t>
  </si>
  <si>
    <t>HCC Countryside</t>
  </si>
  <si>
    <t xml:space="preserve">Shawford and Otterbourne </t>
  </si>
  <si>
    <t xml:space="preserve">Complete NCN route 23 link off-road from Hockley through Shawford and Otterbourne </t>
  </si>
  <si>
    <t>Parish Council, HCC</t>
  </si>
  <si>
    <t>Pyecombe</t>
  </si>
  <si>
    <t>MSDC</t>
  </si>
  <si>
    <t>Wolstonbury Hill</t>
  </si>
  <si>
    <t>Refurbish pond at Wolsonbury Hill</t>
  </si>
  <si>
    <t>Community Orchard provision and conservation of Parish-held lands.</t>
  </si>
  <si>
    <t>Community Use G.I.</t>
  </si>
  <si>
    <t>Rogate Parish</t>
  </si>
  <si>
    <t>Barlavington Estate</t>
  </si>
  <si>
    <t>Refurbish Chingford Pond</t>
  </si>
  <si>
    <t>SDNPA Weald and Heath Team (via Andy Beattie)</t>
  </si>
  <si>
    <t>SDNPA / landowner</t>
  </si>
  <si>
    <t>Natural England, Petworth Management Company and WSCC</t>
  </si>
  <si>
    <t>Refurbish Burton Pond (dredging)</t>
  </si>
  <si>
    <t>Natural England and WSCC</t>
  </si>
  <si>
    <t>Allotment / Community Orchard provision (not including land purchase)</t>
  </si>
  <si>
    <t>Arun and Rother Rivers</t>
  </si>
  <si>
    <t>Arun and Rother Connections Project (ARRT)</t>
  </si>
  <si>
    <t>SDNPA: Biodiversity Lead (Emily Brennan)</t>
  </si>
  <si>
    <t>Rachel Carless RSPB</t>
  </si>
  <si>
    <t>HLF funding</t>
  </si>
  <si>
    <t>West Weald</t>
  </si>
  <si>
    <t xml:space="preserve"> Billingshurst/Midhurst/Haslemere/Cranleigh</t>
  </si>
  <si>
    <t>West Weald Landscape Project</t>
  </si>
  <si>
    <t>Petra Billings Sussex Wildlife Trust leads</t>
  </si>
  <si>
    <t>Some budget carry forward predicted from April 2014 plus potentially a contribution from WT</t>
  </si>
  <si>
    <t>Syngenta Site</t>
  </si>
  <si>
    <t>Allotment provision (not including land purchase)</t>
  </si>
  <si>
    <t>Major Project: erosion control around play area, treatment to Pond margins, possbile creation of extra islands, woodland thinning.</t>
  </si>
  <si>
    <t>HLF funding bid</t>
  </si>
  <si>
    <t>Merrits Meadow North</t>
  </si>
  <si>
    <t>Renovate derelict meadow and water courses</t>
  </si>
  <si>
    <t>Petersfield Town Council and SDNPA Rangers following transferral of ownership</t>
  </si>
  <si>
    <t>New Community Park</t>
  </si>
  <si>
    <t>River Itchen</t>
  </si>
  <si>
    <t>River enhancements in physically / visually  accessible reaches in and around Winchester to improve aesthetic appeal and biodiversity value</t>
  </si>
  <si>
    <t>Winchester</t>
  </si>
  <si>
    <t>St Catherine's Hill Nature Reserve, Winchester</t>
  </si>
  <si>
    <t>Access Infrastructure:  Scoping (phase 1) and upgrade / replacement (phase 2)  of  fixtures &amp; surfaces to control erosion.</t>
  </si>
  <si>
    <t>ARRT Area</t>
  </si>
  <si>
    <t>Multiple</t>
  </si>
  <si>
    <t>Western Rother
South Ambersham</t>
  </si>
  <si>
    <t>South Ambersham/ Moorland Farm meander reconnection</t>
  </si>
  <si>
    <t xml:space="preserve">Arun &amp; Rother Rivers Trust </t>
  </si>
  <si>
    <t>ARRT icw
EA &amp; WTT</t>
  </si>
  <si>
    <t>2016/17+</t>
  </si>
  <si>
    <t>Potential cash contribution from EA’s flood defence &amp; WFD funds</t>
  </si>
  <si>
    <t>Western Rother, Midhurst</t>
  </si>
  <si>
    <t xml:space="preserve">North Mill fish pass </t>
  </si>
  <si>
    <t>ARRT icw, EA, SDNPA, WSCC, Midhurst College</t>
  </si>
  <si>
    <t>Western Rother, Stedham</t>
  </si>
  <si>
    <t>Stedham Mill fish pass</t>
  </si>
  <si>
    <t>ARRT icw, EA &amp; WTT</t>
  </si>
  <si>
    <t>South Downs NCA/ SE England</t>
  </si>
  <si>
    <t>Re-fresh South Downs chalk stream project</t>
  </si>
  <si>
    <t>South East Rivers Trust icw, ARRT,  SDNPA, SxWT, KWT</t>
  </si>
  <si>
    <t>2016-2019</t>
  </si>
  <si>
    <t>In-kind</t>
  </si>
  <si>
    <t>Western Rother catchment</t>
  </si>
  <si>
    <t>Rother riparian re-vegetation project Strand 1</t>
  </si>
  <si>
    <t>ARRT icw SDNPA,  SxWT, NE</t>
  </si>
  <si>
    <t>Cash/ in-kind from Woodland Trust, SDNPA, ARC project, SxWT, landowners</t>
  </si>
  <si>
    <t>Rother riparian re-vegetation project Strand 2</t>
  </si>
  <si>
    <t xml:space="preserve">‘Improving Water Quality with Grassed Waterways’ demonstration project </t>
  </si>
  <si>
    <t>University of Oxford and Northampton icw ARRT &amp; NE</t>
  </si>
  <si>
    <t>New off-road alternatives to Morestead Road to link bridleway and byway network</t>
  </si>
  <si>
    <t>HCC</t>
  </si>
  <si>
    <t>Hubs and Gateways</t>
  </si>
  <si>
    <t>East Hampshire</t>
  </si>
  <si>
    <t>Specific projects identified on Full IDP list at Clanfield Parish</t>
  </si>
  <si>
    <t>Liss</t>
  </si>
  <si>
    <t>Riverside Railway Walk</t>
  </si>
  <si>
    <t xml:space="preserve">River Ems Improvements (added by Chris Manning, from Environment Agency WFD nursery list therefore needs confirmation). </t>
  </si>
  <si>
    <t xml:space="preserve">On behalf of EA. </t>
  </si>
  <si>
    <t>Habin Hill to Garbitts Wood</t>
  </si>
  <si>
    <t xml:space="preserve">Tidal Adur Strategy &amp; delivery . </t>
  </si>
  <si>
    <t>Rottingdean</t>
  </si>
  <si>
    <t>Brighton Hove</t>
  </si>
  <si>
    <t xml:space="preserve">Teville Stream restoration. </t>
  </si>
  <si>
    <t xml:space="preserve">Itchen Navigation / Twyford Meads Water Meadow </t>
  </si>
  <si>
    <t xml:space="preserve">Upper Itchen Pond Project. </t>
  </si>
  <si>
    <t>Storrington</t>
  </si>
  <si>
    <t xml:space="preserve">New GP surgery </t>
  </si>
  <si>
    <t>Health</t>
  </si>
  <si>
    <t>General Health</t>
  </si>
  <si>
    <t>New GP Surgery</t>
  </si>
  <si>
    <t xml:space="preserve">Ditchling </t>
  </si>
  <si>
    <t>Ditchling centre</t>
  </si>
  <si>
    <t xml:space="preserve">Refurbish playing fields and changing facilities for pre-school use in the day time. </t>
  </si>
  <si>
    <t>Social &amp; Leisure</t>
  </si>
  <si>
    <t>Sports centres, equipment</t>
  </si>
  <si>
    <t>Ditchling Society</t>
  </si>
  <si>
    <t>Droxford</t>
  </si>
  <si>
    <t>Droxford  playing fields</t>
  </si>
  <si>
    <t>Upgrade pavilion</t>
  </si>
  <si>
    <t>Droxford Parish Rep</t>
  </si>
  <si>
    <t>Lavant</t>
  </si>
  <si>
    <t>Football Pitch, Lavant</t>
  </si>
  <si>
    <t xml:space="preserve">Refurbish sports facilities </t>
  </si>
  <si>
    <t>Lavant Parish Rep</t>
  </si>
  <si>
    <t xml:space="preserve">Ringmer </t>
  </si>
  <si>
    <t>Provision of public football and hockey pitches and tennis courts.</t>
  </si>
  <si>
    <t xml:space="preserve">Rodmell </t>
  </si>
  <si>
    <t>Village centre</t>
  </si>
  <si>
    <t xml:space="preserve">Disabled access and parking for the pavilion </t>
  </si>
  <si>
    <t>Rodmell Parish Rep</t>
  </si>
  <si>
    <t>Rodmell PC</t>
  </si>
  <si>
    <t>?</t>
  </si>
  <si>
    <t xml:space="preserve">The Green, Wisborough Green </t>
  </si>
  <si>
    <t xml:space="preserve">Sports Pavilion Refurbishment: upgrade changing and toilet facilities.  </t>
  </si>
  <si>
    <t>Parish Council/Sports Association</t>
  </si>
  <si>
    <t>Sports field renovation</t>
  </si>
  <si>
    <t>The Recreation Ground, Washington</t>
  </si>
  <si>
    <t>Replacement of children's play area.</t>
  </si>
  <si>
    <t>Play space</t>
  </si>
  <si>
    <t>East Dean &amp; Friston</t>
  </si>
  <si>
    <t>Wealden</t>
  </si>
  <si>
    <t>East Dean / Beachy Head</t>
  </si>
  <si>
    <t>Flint wall repairs</t>
  </si>
  <si>
    <t>Cultural heritage</t>
  </si>
  <si>
    <t>The Gilbert Estate, The Estate Office, The Green, East Dean, East Sussex, BN20 0BY, Charlie@beachyhead.org.uk, 01323 423 906</t>
  </si>
  <si>
    <t>Gilbert Estate</t>
  </si>
  <si>
    <t>ongoing</t>
  </si>
  <si>
    <t>Indoor sports centre, pool</t>
  </si>
  <si>
    <t xml:space="preserve">County Council </t>
  </si>
  <si>
    <t>Selborne</t>
  </si>
  <si>
    <t>Oakhanger &amp; Goslings Croft Selborne</t>
  </si>
  <si>
    <t>Playgrounds x 2</t>
  </si>
  <si>
    <t>Selborne Parish Council</t>
  </si>
  <si>
    <t>Hazeley Road</t>
  </si>
  <si>
    <t>Twyford Waterworks Museum</t>
  </si>
  <si>
    <t>Cultural Heritage</t>
  </si>
  <si>
    <t>Twyford Waterworks Trust</t>
  </si>
  <si>
    <t>Wiston Village Centrer</t>
  </si>
  <si>
    <t xml:space="preserve">New children’s play area. </t>
  </si>
  <si>
    <t>Wiston Parish Council</t>
  </si>
  <si>
    <t xml:space="preserve">PC to seek </t>
  </si>
  <si>
    <t>Hambledon</t>
  </si>
  <si>
    <t>Village Centre</t>
  </si>
  <si>
    <t>Provide Museum/Heritage Centre, including shop/ café/ information/arts centre</t>
  </si>
  <si>
    <t>Hambledon Parish</t>
  </si>
  <si>
    <t>Parsih Council</t>
  </si>
  <si>
    <t>Village Hall Recreation Ground</t>
  </si>
  <si>
    <t>Refurbish all-weather pitch including practice tennis wall &amp; flood lighting; fencing around bowling green, spectator seating.</t>
  </si>
  <si>
    <t xml:space="preserve">West Liss Pavilion </t>
  </si>
  <si>
    <t>West Liss Pavilion / Community Hall / scout hut: Ongoing project.</t>
  </si>
  <si>
    <t>Liss Parish Council</t>
  </si>
  <si>
    <t>by 2018</t>
  </si>
  <si>
    <t xml:space="preserve">Newman Collard Playground </t>
  </si>
  <si>
    <t>Sports: Multi-use Games Area (MUGA)</t>
  </si>
  <si>
    <t>Liss Forest</t>
  </si>
  <si>
    <t>Sports: Replacement equipment</t>
  </si>
  <si>
    <t>by 2021</t>
  </si>
  <si>
    <t>Newland Collard Pavilion</t>
  </si>
  <si>
    <t xml:space="preserve">Sports: Drainage improvements </t>
  </si>
  <si>
    <t xml:space="preserve">Taro leisure centre redevelopment </t>
  </si>
  <si>
    <t>EHDC/Private</t>
  </si>
  <si>
    <t>Cuckmere Valley</t>
  </si>
  <si>
    <t>Alfriston</t>
  </si>
  <si>
    <t>Address a range of issues to provide alternative car parking, safer experience for residents and visitors, protect historic buildings and boost the economy</t>
  </si>
  <si>
    <t>Public realm improvement</t>
  </si>
  <si>
    <t>ESCC, Wealden DC</t>
  </si>
  <si>
    <t>2015/2020</t>
  </si>
  <si>
    <t>Tumuli investigation (earth mound barrows)</t>
  </si>
  <si>
    <t>Petersfield Museum</t>
  </si>
  <si>
    <t>The Avenue Pavilion Playing Fields</t>
  </si>
  <si>
    <t>New play area</t>
  </si>
  <si>
    <t>2017/18</t>
  </si>
  <si>
    <t>Borough Road</t>
  </si>
  <si>
    <t>Refurbish Play Area</t>
  </si>
  <si>
    <t>Heath</t>
  </si>
  <si>
    <t>Shared-space pedestrian scheme</t>
  </si>
  <si>
    <t>Lavant Street</t>
  </si>
  <si>
    <t>National Park Gateway Project</t>
  </si>
  <si>
    <t>Replace boardwalk along Sussex Road</t>
  </si>
  <si>
    <t>Penns Farm</t>
  </si>
  <si>
    <t>Extend football pitches; new changing facilities provision; refurbish play area.</t>
  </si>
  <si>
    <t>New All Weather 3G Pitch for Rugby Club</t>
  </si>
  <si>
    <t>4 x New Tennis Courts</t>
  </si>
  <si>
    <t>Refurbish Pavilion (inc. new ceiling, windows, heating system, lights and toilets)</t>
  </si>
  <si>
    <t>Skatepark Phase 2</t>
  </si>
  <si>
    <t>Refurbish Pavilion (inc. sewerage and facilities)</t>
  </si>
  <si>
    <t>St Cross Meadows , Winchester</t>
  </si>
  <si>
    <t>Reinstatement / rebuild of heritage water meadow features to restore a cultural landscape and improve conditions for biodiversity.</t>
  </si>
  <si>
    <t>Sullington Manor Farm</t>
  </si>
  <si>
    <t xml:space="preserve">Historic Barn Conversion:  Café / Visitor Centre </t>
  </si>
  <si>
    <t>Gail and Grahame Kittle
Byre Cottages at Sullington Manor Farm
Tel: 01903 745754
www.sussexholidaycottages.biz
Gail Kittle &lt;info@sussexholidaycottages.biz&gt;</t>
  </si>
  <si>
    <t>Private Enterprise (proponent)</t>
  </si>
  <si>
    <t>Findon</t>
  </si>
  <si>
    <t>Neighbourhood Plan Area</t>
  </si>
  <si>
    <t>Village Life Enhancement, public realm, traffic and other</t>
  </si>
  <si>
    <t>On behalf Parish Council</t>
  </si>
  <si>
    <t>WSCC</t>
  </si>
  <si>
    <t>Stanmer Park</t>
  </si>
  <si>
    <t>Hubs and Gateways:  Home Farm Complex (SDNP profile) and New Eastern Area Office</t>
  </si>
  <si>
    <t>SDNPA &amp; Brighton and Hove City Council</t>
  </si>
  <si>
    <t>On behalf Parish and District Councillor</t>
  </si>
  <si>
    <t>residents and WSCC</t>
  </si>
  <si>
    <t>A3 corridor</t>
  </si>
  <si>
    <t>A3/B3006</t>
  </si>
  <si>
    <t>Work with HE to address last remaining at-grade junction on the A3-North of Liss: Ham Barn roundabout, junction of A3 with B3006</t>
  </si>
  <si>
    <t>Transport</t>
  </si>
  <si>
    <t>Highway works</t>
  </si>
  <si>
    <t>Highways Agency / Hampshire County Council</t>
  </si>
  <si>
    <t>to be funded by HA</t>
  </si>
  <si>
    <t>East Hants</t>
  </si>
  <si>
    <t>East Hants villages to Alton Cycle Link; Alton, Selborne, Worldham, Farringdon, Chawton areas</t>
  </si>
  <si>
    <t xml:space="preserve">Upgrading/resurfacing of BOATs/bridleways so that the public can cycle from Alton railway station into the East Hants Villages of East and West Worldham,Selborne, Chawton and Farringdon. </t>
  </si>
  <si>
    <t>Cycling</t>
  </si>
  <si>
    <t>LSTF bid</t>
  </si>
  <si>
    <t>North East Hants</t>
  </si>
  <si>
    <t>Improvements and traffic management (Droxford, Hambledon and Twyford)</t>
  </si>
  <si>
    <t>Junction improvements, traffic calming and routing (Liss &amp; Liphook,Petersfield, Sheet Village, Greatham and Buriton).</t>
  </si>
  <si>
    <t>S 106</t>
  </si>
  <si>
    <t>New and upgraded bus stop facilities (Liphook, Liss, Binsted); build out for bus stop outside Tesco Express on Hill Brow Road; upgrade existing bus stop facilities at the Jolly Farmer crossroads.</t>
  </si>
  <si>
    <t>Public Transport</t>
  </si>
  <si>
    <t xml:space="preserve"> minor works programme</t>
  </si>
  <si>
    <t>Provision/ completion of footpaths, cycle routes, pedestrian crossings and other road safety measures (various locations within East Hampshire District)</t>
  </si>
  <si>
    <t>Rights of Way</t>
  </si>
  <si>
    <t>Provision / completion of footpaths, pedestrian crossings (Petersfield, Liss, Liphook)</t>
  </si>
  <si>
    <t>Cycle routes, pedestrian crossings and other road safety measures (Upham, Itchen Abbas, West Meon and Twyford)</t>
  </si>
  <si>
    <t>New and upgraded bus stop facilities (various bus routes covering parishes including: Corhampton &amp; Meonstoke, Upham, Bramdean &amp; Hinton Ampner, Cheriton, Twyford, West Mean)</t>
  </si>
  <si>
    <t>Central</t>
  </si>
  <si>
    <t>Area around Wisborough Green</t>
  </si>
  <si>
    <t>Community minibus (capital purchase of bus, not running costs)</t>
  </si>
  <si>
    <t>Wisborough Green Parish Rep</t>
  </si>
  <si>
    <t>Duncton</t>
  </si>
  <si>
    <t>Dunction High Street</t>
  </si>
  <si>
    <t>Footpath / cycle path from bus stop to shops (1km)</t>
  </si>
  <si>
    <t>Duncton Parish Rep</t>
  </si>
  <si>
    <t xml:space="preserve">Chichester District Council, West Sussex County Council </t>
  </si>
  <si>
    <t>East Dean (West Sussex)</t>
  </si>
  <si>
    <t>East Dean / Charlton.</t>
  </si>
  <si>
    <t>New Footpath from East Dean to Singleton via Charlton (3km)</t>
  </si>
  <si>
    <t>East Dean Parish Rep</t>
  </si>
  <si>
    <t xml:space="preserve">Elsted and Treyford </t>
  </si>
  <si>
    <t>Elstead Village</t>
  </si>
  <si>
    <t xml:space="preserve">Elsted and Treyford Parish Rep </t>
  </si>
  <si>
    <t>Syngenta site-route unknown</t>
  </si>
  <si>
    <t>Cycle paths including from Syngenta Site to village centre (c.4km)</t>
  </si>
  <si>
    <t>Fernhurst Parish Rep</t>
  </si>
  <si>
    <t>Lavant Valley villages</t>
  </si>
  <si>
    <t>Community minibus for Lavant Valley (capital purchase of bus )</t>
  </si>
  <si>
    <t>Parish Rep</t>
  </si>
  <si>
    <t>Hurstpierpoint</t>
  </si>
  <si>
    <t xml:space="preserve">To school </t>
  </si>
  <si>
    <t>Community/school minibus (capital purchase of bus)</t>
  </si>
  <si>
    <t>Hurstpierpoint Parish Rep</t>
  </si>
  <si>
    <t>Throughout village</t>
  </si>
  <si>
    <t>Maintenance of internal village roads - repair pot holes</t>
  </si>
  <si>
    <t>On-street at Friars Walk</t>
  </si>
  <si>
    <t xml:space="preserve">Car Parking </t>
  </si>
  <si>
    <t>Car Park</t>
  </si>
  <si>
    <t>At or near existing bus station, Lewes.</t>
  </si>
  <si>
    <t>Refurbish Bus Station</t>
  </si>
  <si>
    <t>Lewes Workshop Reps; Friends of Lewes Society</t>
  </si>
  <si>
    <t>Rees Elliott</t>
  </si>
  <si>
    <t>Chantry La, Greyfriars La, Kithurst La</t>
  </si>
  <si>
    <t>Re-surface car parks</t>
  </si>
  <si>
    <t>Thakeham School to Storrington School</t>
  </si>
  <si>
    <t>New cycle routes linking schools – Thakeham to Storrington (4km)</t>
  </si>
  <si>
    <t>Kithurst Lane to Chantry Lane (via Greyfriers Lane)</t>
  </si>
  <si>
    <t>New cycle route, Kithurst Lane to Chantry Lane (via Greyfriers Lane) (1.5km)</t>
  </si>
  <si>
    <t>Car Park for Village Hall</t>
  </si>
  <si>
    <t>Hampshire County Council ??</t>
  </si>
  <si>
    <t>West Worldham to Alton</t>
  </si>
  <si>
    <t>New Cycle Route (West and East Worldham to Alton) (5km)</t>
  </si>
  <si>
    <t>SDNPA / HCC</t>
  </si>
  <si>
    <t>LSTF seeking funding now</t>
  </si>
  <si>
    <t>The Bostal.  South Downs Way to village</t>
  </si>
  <si>
    <t>Millennium footpath</t>
  </si>
  <si>
    <t xml:space="preserve">Washington Parish </t>
  </si>
  <si>
    <t>St Leonard's Church, Hartley Mauditt</t>
  </si>
  <si>
    <t>Car Park for St Leonard's Church</t>
  </si>
  <si>
    <t>West Worldham Parochial Church Council</t>
  </si>
  <si>
    <t>Mouth of Cuckmere River</t>
  </si>
  <si>
    <t>Pedestrian bridge</t>
  </si>
  <si>
    <t>SDNPA / ESCC / Environment Agency</t>
  </si>
  <si>
    <t>2018-2020</t>
  </si>
  <si>
    <t>Kingston village ‘through road’ between A27 and C7.</t>
  </si>
  <si>
    <t>New footpath Wellgreen Lane bus stop (east of the C7) to the Lewes Garden Centre (Swanborough Drove)(1km).</t>
  </si>
  <si>
    <t>Parish Council?? Transport Company</t>
  </si>
  <si>
    <t>Community minibus hub</t>
  </si>
  <si>
    <t>Selborne &amp; Blackmoor.</t>
  </si>
  <si>
    <t>Additional car parking</t>
  </si>
  <si>
    <t>East Hants DC &amp; Hampshire CC</t>
  </si>
  <si>
    <t xml:space="preserve">BOAT 66 and 67 </t>
  </si>
  <si>
    <t>Refurbish BOATS (Byway open to all traffic)</t>
  </si>
  <si>
    <t>Linking Twyford to Hockley Viaduct</t>
  </si>
  <si>
    <t>Strategic cycle route via Footpath 10 (or 12) , Church Lane and B3335</t>
  </si>
  <si>
    <t>HCC/WCC</t>
  </si>
  <si>
    <t>Near junction of Bourne Lane</t>
  </si>
  <si>
    <t>Crossing on the B3335 at Northfields</t>
  </si>
  <si>
    <t>Part funded by HCC</t>
  </si>
  <si>
    <t>Outside Phoenix Inn</t>
  </si>
  <si>
    <t>Puffin crossing</t>
  </si>
  <si>
    <t>General</t>
  </si>
  <si>
    <t>General Footpaths on roads (Widen and review dropped  kerbs for mobility scooters access)</t>
  </si>
  <si>
    <t>CDC/EHDC</t>
  </si>
  <si>
    <t>Rother Valley</t>
  </si>
  <si>
    <t>Midhurst to Petersfield Cycle Path on old railway line.</t>
  </si>
  <si>
    <t>Rogate Parish Council; Elsted and Treyford Parish Rep</t>
  </si>
  <si>
    <t>WSCC/HCC</t>
  </si>
  <si>
    <t>2-3 yrs to deliver</t>
  </si>
  <si>
    <t>Whitehill-Bordon</t>
  </si>
  <si>
    <t>New cycle route to complete ‘missing link’ in the Shipwrights Way between Whitehill-Bordon and Liphook</t>
  </si>
  <si>
    <t>Linking Communities funding Confirmed</t>
  </si>
  <si>
    <t>West Meon/Alton</t>
  </si>
  <si>
    <t>New cycle route between Alton and West Meon (using on- and off-road routes) as alternative to A32 (20km)</t>
  </si>
  <si>
    <t>Bishops Waltham to SDW at Corhampton</t>
  </si>
  <si>
    <t>New cycle route between Bishops Waltham and the South Downs Way National Trail (10km)</t>
  </si>
  <si>
    <t xml:space="preserve">Parish Councils/HCC Countryside/ SDNPA </t>
  </si>
  <si>
    <t>Petersfield to Queen Elizabeth Country Park and South Downs Way</t>
  </si>
  <si>
    <t>New cycle route from Petersfield to QECP &amp; SDW</t>
  </si>
  <si>
    <t>HCC Highways</t>
  </si>
  <si>
    <t>Poynings</t>
  </si>
  <si>
    <t>Devil's Dyke</t>
  </si>
  <si>
    <t>Car Park Improvements / enhancements</t>
  </si>
  <si>
    <t>Saddlescombe Farm, Devil's Dyke Estate</t>
  </si>
  <si>
    <t>Parking area improvements</t>
  </si>
  <si>
    <t>Additional car parking near village centre</t>
  </si>
  <si>
    <t>Strategic Cycle Network</t>
  </si>
  <si>
    <t>Drovers Estate, Singleton</t>
  </si>
  <si>
    <t>Extension to Centurion Way (cycle route)</t>
  </si>
  <si>
    <t>Alister Linton-Crook</t>
  </si>
  <si>
    <t>Steyning to Storrington, via Wiston</t>
  </si>
  <si>
    <t>Cycle path from Steyning to Storrington (via Wiston off A283) (13km)</t>
  </si>
  <si>
    <t>New cycle route from Exceat to Seaford (2km from Seven Sisters CP to edge of Seaford along A259)</t>
  </si>
  <si>
    <t>SDNPA Eastern Downs Team (via Andy Beattie)</t>
  </si>
  <si>
    <t>Parish-wide</t>
  </si>
  <si>
    <t>New cycle route alongside A259 from Friston Pond to Eastbourne GC. Approx 4km</t>
  </si>
  <si>
    <t>Graffam Recreation Ground</t>
  </si>
  <si>
    <t>Improved car parking</t>
  </si>
  <si>
    <t>Graffham Parish</t>
  </si>
  <si>
    <t>Hamsey</t>
  </si>
  <si>
    <t>Cooksbridge station</t>
  </si>
  <si>
    <t>New footpath from Hamsey Cooksbridge Station (along A275)(2km)</t>
  </si>
  <si>
    <t>Newhaven - Piddinghoe.</t>
  </si>
  <si>
    <t>Ouse Valley Cycle Network / Egrets Way / Lewes to Ringmer - potential gap after March2015: Piddinghoe village section and Piddinghoe to Newhaven section (2km)</t>
  </si>
  <si>
    <t>SDNPA Eastern Downs Team (via Andy Beattie); Rodmell Parish Council; Friends of Lewes Society</t>
  </si>
  <si>
    <t>Ouse Valley Cycle Network / East Sussex County Council / Egrets Way Consortium</t>
  </si>
  <si>
    <t>Petersfield Town Centre</t>
  </si>
  <si>
    <t>Car parking improvements and traffic calming</t>
  </si>
  <si>
    <t>EBC</t>
  </si>
  <si>
    <t>Improved cycle route from Eastbourne Station to SDW</t>
  </si>
  <si>
    <t>SDNPA Strat Lead</t>
  </si>
  <si>
    <t>ESCC, SDNPA</t>
  </si>
  <si>
    <t>Peacehaven</t>
  </si>
  <si>
    <t xml:space="preserve">New cycle route from Peachaven 'Big Park' to link with SDNP.  Surface upgrade of bridleways within site and upgrade footpaths to shared-use / bridleway within site and beyond into NP to connect with Egrets Way and SDW </t>
  </si>
  <si>
    <t xml:space="preserve">Several locations being considered by BHCC and RPC </t>
  </si>
  <si>
    <t>Coach Parking space(s) to be provided to facilitate coach parties to visit attractions and businesses in Rottingdean village</t>
  </si>
  <si>
    <t>Rottingdean Parish (Ken Humpreys)</t>
  </si>
  <si>
    <t>BHCC and RPC</t>
  </si>
  <si>
    <t>Berwick</t>
  </si>
  <si>
    <t>Berwick Station</t>
  </si>
  <si>
    <t>New cycle path Berwick Station to Alfriston: connecting station to SDNP across A27</t>
  </si>
  <si>
    <t>Berwick Parish Council</t>
  </si>
  <si>
    <t>Midhurst</t>
  </si>
  <si>
    <t>Various</t>
  </si>
  <si>
    <t>Bus shelters (x2) at North Street Interchange need improvement plus 3 new bus shelters (location TBC)</t>
  </si>
  <si>
    <t>Midhurst Town Council via CDC</t>
  </si>
  <si>
    <t>A3 crossing west and south of Petersfield</t>
  </si>
  <si>
    <t>New cycle/footbridge(s) across A3 west of Petersfield (Bedford Road and/or Osier Road/Paddock Way).  Creating cycle route from Petersfield station to Stroud and also to Buriton</t>
  </si>
  <si>
    <t>SDNPA Rights of Way.  LSTF.  Hampshire County Council Countryside Service: Alison.perry@hants.gov.uk / petronella.nattrass@hants.gov.uk; 02392 592409 / 01962 845326</t>
  </si>
  <si>
    <t>Heath access improvements (sensitive surface treatment, replace bollards with barrier/gate at Heath Road access).</t>
  </si>
  <si>
    <t>Sussex Road Car Park improvements (resurfacing)</t>
  </si>
  <si>
    <t>2018/19</t>
  </si>
  <si>
    <t>Bell Hill</t>
  </si>
  <si>
    <t>Improvements to car park surface</t>
  </si>
  <si>
    <t>West side of River Arun</t>
  </si>
  <si>
    <t xml:space="preserve">Littlehampton to Arundel Green Link  along west bank of River Arun to Arundel possible expansion into SDNP.  EA Lower Tidal River Arun Study – split into multiple units of works through Arun, SDNP and into Horsham.  </t>
  </si>
  <si>
    <t>Arun &amp; Horsham District Councils</t>
  </si>
  <si>
    <t>Train Station</t>
  </si>
  <si>
    <t>Improvements and provision of parking at Petersfield train station</t>
  </si>
  <si>
    <t>Gilbert White Estate</t>
  </si>
  <si>
    <t>Village Car Park</t>
  </si>
  <si>
    <t>Area Ranger on behalf GW Estate</t>
  </si>
  <si>
    <t>Upper Beeding</t>
  </si>
  <si>
    <t>South Downs Way crossing at A283 (Steyning Road)</t>
  </si>
  <si>
    <t>Create designated crossing waiting areas, signage and surfaced path on verge. Possible central island.</t>
  </si>
  <si>
    <t>SDNPA SDW Officer</t>
  </si>
  <si>
    <t>A27 to Middle Farm, Charleston Farmhouse and to Berwick roundabout Drusellas</t>
  </si>
  <si>
    <t>Cycle Path extension</t>
  </si>
  <si>
    <t>ESCC, Highways England</t>
  </si>
  <si>
    <t>A27 Firle junction to Firle CEP School</t>
  </si>
  <si>
    <t>Footpath and pavement extension</t>
  </si>
  <si>
    <t>Glynde Station to Firle Beacon carpark</t>
  </si>
  <si>
    <t>Behind the Selborne Arms</t>
  </si>
  <si>
    <t>Expansion of carpark</t>
  </si>
  <si>
    <t>Gilbert Whites House</t>
  </si>
  <si>
    <t>Brighton Area</t>
  </si>
  <si>
    <t>Brighton &amp; Hove (Outside of SDNP)</t>
  </si>
  <si>
    <t>Cycle lane across A27 flyover (double-roundabout) connecting north-end Dyke Road Avenue to south-end Devil's Dyke Road. (0.5km)</t>
  </si>
  <si>
    <t>Friends of the Earth</t>
  </si>
  <si>
    <t>Improve access to start of Dyke Trail</t>
  </si>
  <si>
    <t>Link Green Ridge to Waterhall</t>
  </si>
  <si>
    <t>Improve link across Mill Road: central reservation and 40mph speed limit. Bridge route upgraded to bridleway</t>
  </si>
  <si>
    <t>Ditchling Road</t>
  </si>
  <si>
    <t>New footpath (off-road) from Ditchling Road (at A27) to Ditchling Beacon (3km)</t>
  </si>
  <si>
    <t>Link with current LSTF and Cycling in National Park schemes</t>
  </si>
  <si>
    <t>Denmead</t>
  </si>
  <si>
    <t>Cycle path from Denmead to Corhampton (10km)</t>
  </si>
  <si>
    <t>by 2023</t>
  </si>
  <si>
    <t>Itchen Valley</t>
  </si>
  <si>
    <t>Complete off-road walking and cycling route along the Itchen Valley between Kings Worthy and Alresford, avoiding the B3047 and A31 (10km)</t>
  </si>
  <si>
    <t>HCC / Parish Councils / National Park Authority</t>
  </si>
  <si>
    <t>Bishops Waltham</t>
  </si>
  <si>
    <t>New cycle route Bishops Waltham to Swanmore College (3km)</t>
  </si>
  <si>
    <t>HCC Highways/ Countryside Service</t>
  </si>
  <si>
    <t>Alton/ Selborne / Chawton/ Farringdon</t>
  </si>
  <si>
    <t>Writers Way' New circular cycling route from Alton through Selborne, Chawton and Farringdon. Approx 20 miles.</t>
  </si>
  <si>
    <t>HCC / NPA</t>
  </si>
  <si>
    <t>LSTF funds by Mar2015 Remainder by 2016</t>
  </si>
  <si>
    <t xml:space="preserve">£50k HCC Capital £13k HCC 106; £50k LSTF; £18,220 EHDC 106; </t>
  </si>
  <si>
    <t>Bishops Waltham, Botley</t>
  </si>
  <si>
    <t>Complete Bishops Waltham to Botley footpath and cycleway/bridleway  link between railway station and SDNP hub at Bishops Waltham</t>
  </si>
  <si>
    <t>Parish Councils</t>
  </si>
  <si>
    <t>Funding from LSTF</t>
  </si>
  <si>
    <t>Hole Street, Wiston</t>
  </si>
  <si>
    <t>Pavement/footpath (1km) between Wiston and Ashington</t>
  </si>
  <si>
    <t>Relocation of existing Petersfield HWRC to provide a split level site.  HWRC would serve residentis in EHDC and SDNP.</t>
  </si>
  <si>
    <t>Utilities</t>
  </si>
  <si>
    <t>Utility supply</t>
  </si>
  <si>
    <t>HCC / Waste Providers</t>
  </si>
  <si>
    <t>Medium to long term</t>
  </si>
  <si>
    <t>Improvements to Sewage Treatment Works</t>
  </si>
  <si>
    <t>Wastewater treatment</t>
  </si>
  <si>
    <t>East Dean Village</t>
  </si>
  <si>
    <t>Sewer Flooding</t>
  </si>
  <si>
    <t>Southern Water, Chichester District Council</t>
  </si>
  <si>
    <t>Provision of mains drainage and treatment of waste</t>
  </si>
  <si>
    <t>Upgrade sewage infrastructure</t>
  </si>
  <si>
    <t xml:space="preserve">?? </t>
  </si>
  <si>
    <t>Upgrade Wastewater Infrastructure at Parsonage / Hugo Platt</t>
  </si>
  <si>
    <t>South East Water catchment area</t>
  </si>
  <si>
    <t>Clanfield to Tilmore pipeline</t>
  </si>
  <si>
    <t>Bulk supply to South East Water. Inter-company transfer from Portsmouth Water, proposed for delivery by 2039 in Water Resource Management Plan 2014.</t>
  </si>
  <si>
    <t>Portsmouth Water, South East Water.</t>
  </si>
  <si>
    <t xml:space="preserve">David.Rumble@hiwwt.org.uk 
Hampshire &amp; Isle of Wight Wildlife Trust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</si>
</sst>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£&quot;#,##0;[Red]\-&quot;£&quot;#,##0"/>
    <numFmt numFmtId="164" formatCode="&quot;£&quot;#,##0"/>
    <numFmt numFmtId="165" formatCode="_-&quot;£&quot;* #,##0_-;\-&quot;£&quot;* #,##0_-;_-&quot;£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6" fillId="0" borderId="0" applyNumberFormat="0" applyFill="0" applyBorder="0" applyAlignment="0" applyProtection="0"/>
  </cellStyleXfs>
  <cellXfs count="81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17" fontId="3" fillId="0" borderId="1" xfId="0" applyNumberFormat="1" applyFont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164" fontId="2" fillId="0" borderId="1" xfId="0" applyNumberFormat="1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center" wrapText="1"/>
    </xf>
    <xf numFmtId="17" fontId="3" fillId="0" borderId="1" xfId="0" applyNumberFormat="1" applyFont="1" applyFill="1" applyBorder="1" applyAlignment="1">
      <alignment horizontal="left" vertical="top"/>
    </xf>
    <xf numFmtId="164" fontId="3" fillId="0" borderId="1" xfId="0" applyNumberFormat="1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top" wrapText="1"/>
    </xf>
    <xf numFmtId="0" fontId="3" fillId="0" borderId="1" xfId="1" applyFont="1" applyFill="1" applyBorder="1" applyAlignment="1">
      <alignment horizontal="left" vertical="center"/>
    </xf>
    <xf numFmtId="0" fontId="3" fillId="0" borderId="1" xfId="1" applyFont="1" applyBorder="1" applyAlignment="1">
      <alignment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1" applyFont="1" applyBorder="1" applyAlignment="1">
      <alignment horizontal="left" vertical="top" wrapText="1"/>
    </xf>
    <xf numFmtId="0" fontId="3" fillId="0" borderId="1" xfId="1" applyFont="1" applyBorder="1" applyAlignment="1">
      <alignment horizontal="left" vertical="center"/>
    </xf>
    <xf numFmtId="0" fontId="3" fillId="5" borderId="1" xfId="0" applyFont="1" applyFill="1" applyBorder="1" applyAlignment="1">
      <alignment vertic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wrapText="1"/>
    </xf>
    <xf numFmtId="0" fontId="4" fillId="0" borderId="1" xfId="2" applyFont="1" applyBorder="1" applyAlignment="1">
      <alignment horizontal="left" vertical="top" wrapText="1"/>
    </xf>
    <xf numFmtId="0" fontId="4" fillId="0" borderId="1" xfId="2" applyFont="1" applyBorder="1" applyAlignment="1">
      <alignment horizontal="left" vertical="center"/>
    </xf>
    <xf numFmtId="0" fontId="4" fillId="0" borderId="1" xfId="2" applyFont="1" applyBorder="1" applyAlignment="1">
      <alignment vertical="center" wrapText="1"/>
    </xf>
    <xf numFmtId="0" fontId="4" fillId="0" borderId="1" xfId="2" applyFont="1" applyBorder="1" applyAlignment="1">
      <alignment horizontal="center" vertical="top"/>
    </xf>
    <xf numFmtId="0" fontId="3" fillId="6" borderId="1" xfId="0" applyFont="1" applyFill="1" applyBorder="1" applyAlignment="1">
      <alignment horizontal="left" vertical="top" wrapText="1"/>
    </xf>
    <xf numFmtId="164" fontId="5" fillId="0" borderId="1" xfId="2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vertical="center"/>
    </xf>
    <xf numFmtId="17" fontId="2" fillId="0" borderId="1" xfId="0" applyNumberFormat="1" applyFont="1" applyFill="1" applyBorder="1" applyAlignment="1">
      <alignment horizontal="left" vertical="top"/>
    </xf>
    <xf numFmtId="0" fontId="3" fillId="7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164" fontId="2" fillId="0" borderId="1" xfId="0" applyNumberFormat="1" applyFont="1" applyFill="1" applyBorder="1" applyAlignment="1">
      <alignment horizontal="left" vertical="center"/>
    </xf>
    <xf numFmtId="17" fontId="3" fillId="0" borderId="1" xfId="0" applyNumberFormat="1" applyFont="1" applyFill="1" applyBorder="1" applyAlignment="1">
      <alignment horizontal="left" vertical="center"/>
    </xf>
    <xf numFmtId="0" fontId="4" fillId="0" borderId="1" xfId="2" applyFont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 wrapText="1"/>
    </xf>
    <xf numFmtId="164" fontId="5" fillId="0" borderId="1" xfId="2" applyNumberFormat="1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164" fontId="3" fillId="0" borderId="1" xfId="0" applyNumberFormat="1" applyFont="1" applyBorder="1" applyAlignment="1">
      <alignment horizontal="left" vertical="center"/>
    </xf>
    <xf numFmtId="17" fontId="2" fillId="0" borderId="1" xfId="0" applyNumberFormat="1" applyFont="1" applyFill="1" applyBorder="1" applyAlignment="1">
      <alignment horizontal="left" vertical="center"/>
    </xf>
    <xf numFmtId="164" fontId="2" fillId="0" borderId="1" xfId="0" applyNumberFormat="1" applyFont="1" applyBorder="1" applyAlignment="1">
      <alignment horizontal="left" vertical="center"/>
    </xf>
    <xf numFmtId="17" fontId="3" fillId="0" borderId="1" xfId="0" applyNumberFormat="1" applyFont="1" applyBorder="1" applyAlignment="1">
      <alignment horizontal="left" vertical="center"/>
    </xf>
    <xf numFmtId="0" fontId="3" fillId="8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6" fillId="0" borderId="1" xfId="3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quotePrefix="1" applyBorder="1" applyAlignment="1">
      <alignment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center" wrapText="1"/>
    </xf>
    <xf numFmtId="17" fontId="3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wrapText="1"/>
    </xf>
    <xf numFmtId="164" fontId="3" fillId="0" borderId="1" xfId="0" applyNumberFormat="1" applyFont="1" applyFill="1" applyBorder="1" applyAlignment="1">
      <alignment horizontal="left" vertical="top" wrapText="1"/>
    </xf>
    <xf numFmtId="165" fontId="2" fillId="0" borderId="1" xfId="0" applyNumberFormat="1" applyFont="1" applyFill="1" applyBorder="1" applyAlignment="1">
      <alignment horizontal="left" vertical="top" wrapText="1"/>
    </xf>
    <xf numFmtId="165" fontId="2" fillId="0" borderId="1" xfId="0" applyNumberFormat="1" applyFont="1" applyBorder="1" applyAlignment="1">
      <alignment horizontal="left" vertical="top" wrapText="1"/>
    </xf>
    <xf numFmtId="17" fontId="2" fillId="0" borderId="1" xfId="0" applyNumberFormat="1" applyFont="1" applyFill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center" wrapText="1"/>
    </xf>
    <xf numFmtId="165" fontId="2" fillId="0" borderId="1" xfId="0" applyNumberFormat="1" applyFont="1" applyFill="1" applyBorder="1" applyAlignment="1">
      <alignment horizontal="left" vertical="center" wrapText="1"/>
    </xf>
    <xf numFmtId="17" fontId="2" fillId="0" borderId="1" xfId="0" applyNumberFormat="1" applyFont="1" applyFill="1" applyBorder="1" applyAlignment="1">
      <alignment horizontal="left" vertical="center" wrapText="1"/>
    </xf>
    <xf numFmtId="6" fontId="3" fillId="0" borderId="1" xfId="0" applyNumberFormat="1" applyFont="1" applyBorder="1" applyAlignment="1">
      <alignment horizontal="left" vertical="center" wrapText="1"/>
    </xf>
    <xf numFmtId="165" fontId="2" fillId="0" borderId="1" xfId="0" applyNumberFormat="1" applyFont="1" applyBorder="1" applyAlignment="1">
      <alignment horizontal="left" vertical="center" wrapText="1"/>
    </xf>
    <xf numFmtId="0" fontId="6" fillId="0" borderId="1" xfId="3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</cellXfs>
  <cellStyles count="4">
    <cellStyle name="Hyperlink" xfId="3" builtinId="8"/>
    <cellStyle name="Normal" xfId="0" builtinId="0"/>
    <cellStyle name="Normal 2" xfId="1"/>
    <cellStyle name="Normal 3" xfId="2"/>
  </cellStyles>
  <dxfs count="140"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59996337778862885"/>
        </patternFill>
      </fill>
    </dxf>
    <dxf>
      <fill>
        <patternFill>
          <bgColor theme="5" tint="0.39994506668294322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vid.Rumble@hiwwt.org.uk%20Hampshire%20&amp;%20Isle%20of%20Wight%20Wildlife%20Trust" TargetMode="External"/><Relationship Id="rId7" Type="http://schemas.openxmlformats.org/officeDocument/2006/relationships/comments" Target="../comments1.xml"/><Relationship Id="rId2" Type="http://schemas.openxmlformats.org/officeDocument/2006/relationships/hyperlink" Target="mailto:David.Rumble@hiwwt.org.uk%20Hampshire%20&amp;%20Isle%20of%20Wight%20Wildlife%20Trust" TargetMode="External"/><Relationship Id="rId1" Type="http://schemas.openxmlformats.org/officeDocument/2006/relationships/hyperlink" Target="IDP%20Consultations\Parish%20Workshops%202013\Parish%20Responses%202013\Berwick.msg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David.Rumble@hiwwt.org.uk%20Hampshire%20&amp;%20Isle%20of%20Wight%20Wildlife%20Trus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15"/>
  <sheetViews>
    <sheetView tabSelected="1" view="pageBreakPreview" zoomScale="60" zoomScaleNormal="80" workbookViewId="0">
      <selection activeCell="A2" sqref="A2"/>
    </sheetView>
  </sheetViews>
  <sheetFormatPr defaultRowHeight="15" x14ac:dyDescent="0.25"/>
  <cols>
    <col min="1" max="1" width="13.140625" bestFit="1" customWidth="1"/>
    <col min="2" max="2" width="14.85546875" bestFit="1" customWidth="1"/>
    <col min="3" max="3" width="17.85546875" bestFit="1" customWidth="1"/>
    <col min="4" max="4" width="48" bestFit="1" customWidth="1"/>
    <col min="8" max="8" width="17" bestFit="1" customWidth="1"/>
    <col min="9" max="9" width="13.85546875" bestFit="1" customWidth="1"/>
    <col min="10" max="10" width="15.85546875" bestFit="1" customWidth="1"/>
    <col min="11" max="11" width="44" style="69" customWidth="1"/>
    <col min="12" max="12" width="13" bestFit="1" customWidth="1"/>
    <col min="13" max="13" width="47.140625" style="69" customWidth="1"/>
    <col min="14" max="14" width="12.42578125" customWidth="1"/>
    <col min="15" max="15" width="17.7109375" bestFit="1" customWidth="1"/>
    <col min="16" max="16" width="32" style="69" customWidth="1"/>
    <col min="17" max="17" width="13.42578125" bestFit="1" customWidth="1"/>
  </cols>
  <sheetData>
    <row r="1" spans="1:17" ht="25.5" x14ac:dyDescent="0.25">
      <c r="A1" s="1" t="s">
        <v>0</v>
      </c>
      <c r="B1" s="2" t="s">
        <v>1</v>
      </c>
      <c r="C1" s="1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1" t="s">
        <v>7</v>
      </c>
      <c r="I1" s="5" t="s">
        <v>8</v>
      </c>
      <c r="J1" s="6" t="s">
        <v>9</v>
      </c>
      <c r="K1" s="1" t="s">
        <v>10</v>
      </c>
      <c r="L1" s="7" t="s">
        <v>11</v>
      </c>
      <c r="M1" s="1" t="s">
        <v>12</v>
      </c>
      <c r="N1" s="1" t="s">
        <v>13</v>
      </c>
      <c r="O1" s="8" t="s">
        <v>14</v>
      </c>
      <c r="P1" s="8" t="s">
        <v>15</v>
      </c>
      <c r="Q1" s="8" t="s">
        <v>16</v>
      </c>
    </row>
    <row r="2" spans="1:17" ht="25.5" x14ac:dyDescent="0.25">
      <c r="A2" s="9" t="s">
        <v>17</v>
      </c>
      <c r="B2" s="10" t="s">
        <v>18</v>
      </c>
      <c r="C2" s="9" t="s">
        <v>19</v>
      </c>
      <c r="D2" s="11" t="s">
        <v>20</v>
      </c>
      <c r="E2" s="12"/>
      <c r="F2" s="13" t="s">
        <v>21</v>
      </c>
      <c r="G2" s="14" t="s">
        <v>21</v>
      </c>
      <c r="H2" s="9" t="s">
        <v>22</v>
      </c>
      <c r="I2" s="9" t="s">
        <v>23</v>
      </c>
      <c r="J2" s="15">
        <v>1500000</v>
      </c>
      <c r="K2" s="26" t="s">
        <v>24</v>
      </c>
      <c r="L2" s="17">
        <v>41306</v>
      </c>
      <c r="M2" s="9" t="s">
        <v>25</v>
      </c>
      <c r="N2" s="16"/>
      <c r="O2" s="19">
        <v>1500000</v>
      </c>
      <c r="P2" s="9" t="s">
        <v>26</v>
      </c>
      <c r="Q2" s="19">
        <f t="shared" ref="Q2:Q55" si="0">J2-O2</f>
        <v>0</v>
      </c>
    </row>
    <row r="3" spans="1:17" ht="25.5" x14ac:dyDescent="0.25">
      <c r="A3" s="20" t="s">
        <v>27</v>
      </c>
      <c r="B3" s="10" t="s">
        <v>28</v>
      </c>
      <c r="C3" s="20" t="s">
        <v>29</v>
      </c>
      <c r="D3" s="21" t="s">
        <v>30</v>
      </c>
      <c r="E3" s="22"/>
      <c r="F3" s="13" t="s">
        <v>21</v>
      </c>
      <c r="G3" s="14" t="s">
        <v>21</v>
      </c>
      <c r="H3" s="23" t="s">
        <v>22</v>
      </c>
      <c r="I3" s="20" t="s">
        <v>31</v>
      </c>
      <c r="J3" s="19">
        <v>250000</v>
      </c>
      <c r="K3" s="9" t="s">
        <v>32</v>
      </c>
      <c r="L3" s="24">
        <v>41365</v>
      </c>
      <c r="M3" s="9"/>
      <c r="N3" s="18"/>
      <c r="O3" s="19"/>
      <c r="P3" s="70"/>
      <c r="Q3" s="19">
        <f t="shared" si="0"/>
        <v>250000</v>
      </c>
    </row>
    <row r="4" spans="1:17" ht="25.5" x14ac:dyDescent="0.25">
      <c r="A4" s="20" t="s">
        <v>33</v>
      </c>
      <c r="B4" s="10" t="s">
        <v>34</v>
      </c>
      <c r="C4" s="20" t="s">
        <v>35</v>
      </c>
      <c r="D4" s="21" t="s">
        <v>36</v>
      </c>
      <c r="E4" s="22"/>
      <c r="F4" s="13" t="s">
        <v>21</v>
      </c>
      <c r="G4" s="14" t="s">
        <v>21</v>
      </c>
      <c r="H4" s="23" t="s">
        <v>22</v>
      </c>
      <c r="I4" s="26" t="s">
        <v>31</v>
      </c>
      <c r="J4" s="19">
        <v>100000</v>
      </c>
      <c r="K4" s="9" t="s">
        <v>37</v>
      </c>
      <c r="L4" s="24">
        <v>41365</v>
      </c>
      <c r="M4" s="9" t="s">
        <v>38</v>
      </c>
      <c r="N4" s="18"/>
      <c r="O4" s="19"/>
      <c r="P4" s="70"/>
      <c r="Q4" s="19">
        <f t="shared" si="0"/>
        <v>100000</v>
      </c>
    </row>
    <row r="5" spans="1:17" ht="25.5" x14ac:dyDescent="0.25">
      <c r="A5" s="20" t="s">
        <v>39</v>
      </c>
      <c r="B5" s="10" t="s">
        <v>40</v>
      </c>
      <c r="C5" s="20" t="s">
        <v>41</v>
      </c>
      <c r="D5" s="21" t="s">
        <v>42</v>
      </c>
      <c r="E5" s="14"/>
      <c r="F5" s="13" t="s">
        <v>21</v>
      </c>
      <c r="G5" s="14" t="s">
        <v>21</v>
      </c>
      <c r="H5" s="27" t="s">
        <v>22</v>
      </c>
      <c r="I5" s="20" t="s">
        <v>23</v>
      </c>
      <c r="J5" s="19">
        <v>120000</v>
      </c>
      <c r="K5" s="9" t="s">
        <v>43</v>
      </c>
      <c r="L5" s="24">
        <v>41395</v>
      </c>
      <c r="M5" s="9" t="s">
        <v>44</v>
      </c>
      <c r="N5" s="18" t="s">
        <v>45</v>
      </c>
      <c r="O5" s="19">
        <v>10000</v>
      </c>
      <c r="P5" s="70"/>
      <c r="Q5" s="19">
        <f t="shared" si="0"/>
        <v>110000</v>
      </c>
    </row>
    <row r="6" spans="1:17" ht="25.5" x14ac:dyDescent="0.25">
      <c r="A6" s="20" t="s">
        <v>46</v>
      </c>
      <c r="B6" s="10" t="s">
        <v>47</v>
      </c>
      <c r="C6" s="20" t="s">
        <v>48</v>
      </c>
      <c r="D6" s="21" t="s">
        <v>49</v>
      </c>
      <c r="E6" s="14"/>
      <c r="F6" s="13" t="s">
        <v>21</v>
      </c>
      <c r="G6" s="14" t="s">
        <v>21</v>
      </c>
      <c r="H6" s="23" t="s">
        <v>22</v>
      </c>
      <c r="I6" s="20" t="s">
        <v>31</v>
      </c>
      <c r="J6" s="19">
        <v>100000</v>
      </c>
      <c r="K6" s="9" t="s">
        <v>50</v>
      </c>
      <c r="L6" s="24">
        <v>41426</v>
      </c>
      <c r="M6" s="9" t="s">
        <v>51</v>
      </c>
      <c r="N6" s="18" t="s">
        <v>52</v>
      </c>
      <c r="O6" s="19"/>
      <c r="P6" s="70"/>
      <c r="Q6" s="19">
        <f t="shared" si="0"/>
        <v>100000</v>
      </c>
    </row>
    <row r="7" spans="1:17" ht="38.25" x14ac:dyDescent="0.25">
      <c r="A7" s="20" t="s">
        <v>53</v>
      </c>
      <c r="B7" s="10" t="s">
        <v>18</v>
      </c>
      <c r="C7" s="20" t="s">
        <v>54</v>
      </c>
      <c r="D7" s="21" t="s">
        <v>55</v>
      </c>
      <c r="E7" s="14"/>
      <c r="F7" s="13" t="s">
        <v>21</v>
      </c>
      <c r="G7" s="14" t="s">
        <v>21</v>
      </c>
      <c r="H7" s="27" t="s">
        <v>22</v>
      </c>
      <c r="I7" s="20" t="s">
        <v>23</v>
      </c>
      <c r="J7" s="19">
        <v>1500000</v>
      </c>
      <c r="K7" s="9" t="s">
        <v>56</v>
      </c>
      <c r="L7" s="24">
        <v>41426</v>
      </c>
      <c r="M7" s="9" t="s">
        <v>57</v>
      </c>
      <c r="N7" s="18"/>
      <c r="O7" s="19"/>
      <c r="P7" s="70"/>
      <c r="Q7" s="19">
        <f t="shared" si="0"/>
        <v>1500000</v>
      </c>
    </row>
    <row r="8" spans="1:17" ht="25.5" x14ac:dyDescent="0.25">
      <c r="A8" s="28" t="s">
        <v>58</v>
      </c>
      <c r="B8" s="29" t="s">
        <v>59</v>
      </c>
      <c r="C8" s="28" t="s">
        <v>60</v>
      </c>
      <c r="D8" s="21" t="s">
        <v>61</v>
      </c>
      <c r="E8" s="18"/>
      <c r="F8" s="18"/>
      <c r="G8" s="12" t="s">
        <v>21</v>
      </c>
      <c r="H8" s="23" t="s">
        <v>22</v>
      </c>
      <c r="I8" s="9" t="s">
        <v>62</v>
      </c>
      <c r="J8" s="15">
        <v>100000</v>
      </c>
      <c r="K8" s="9" t="s">
        <v>63</v>
      </c>
      <c r="L8" s="17">
        <v>41456</v>
      </c>
      <c r="M8" s="26"/>
      <c r="N8" s="16"/>
      <c r="O8" s="15"/>
      <c r="P8" s="26"/>
      <c r="Q8" s="19">
        <f t="shared" si="0"/>
        <v>100000</v>
      </c>
    </row>
    <row r="9" spans="1:17" ht="25.5" x14ac:dyDescent="0.25">
      <c r="A9" s="30" t="s">
        <v>64</v>
      </c>
      <c r="B9" s="10" t="s">
        <v>18</v>
      </c>
      <c r="C9" s="31" t="s">
        <v>65</v>
      </c>
      <c r="D9" s="11" t="s">
        <v>66</v>
      </c>
      <c r="E9" s="22"/>
      <c r="F9" s="13" t="s">
        <v>21</v>
      </c>
      <c r="G9" s="14" t="s">
        <v>21</v>
      </c>
      <c r="H9" s="9" t="s">
        <v>22</v>
      </c>
      <c r="I9" s="9" t="s">
        <v>31</v>
      </c>
      <c r="J9" s="15">
        <v>1500000</v>
      </c>
      <c r="K9" s="26" t="s">
        <v>67</v>
      </c>
      <c r="L9" s="17">
        <v>41640</v>
      </c>
      <c r="M9" s="9" t="s">
        <v>68</v>
      </c>
      <c r="N9" s="18">
        <v>2016</v>
      </c>
      <c r="O9" s="19"/>
      <c r="P9" s="9" t="s">
        <v>69</v>
      </c>
      <c r="Q9" s="19">
        <f t="shared" si="0"/>
        <v>1500000</v>
      </c>
    </row>
    <row r="10" spans="1:17" ht="25.5" x14ac:dyDescent="0.25">
      <c r="A10" s="9" t="s">
        <v>70</v>
      </c>
      <c r="B10" s="10" t="s">
        <v>70</v>
      </c>
      <c r="C10" s="9" t="s">
        <v>71</v>
      </c>
      <c r="D10" s="11" t="s">
        <v>72</v>
      </c>
      <c r="E10" s="12"/>
      <c r="F10" s="13" t="s">
        <v>21</v>
      </c>
      <c r="G10" s="14" t="s">
        <v>21</v>
      </c>
      <c r="H10" s="9" t="s">
        <v>22</v>
      </c>
      <c r="I10" s="9" t="s">
        <v>23</v>
      </c>
      <c r="J10" s="15">
        <v>500000</v>
      </c>
      <c r="K10" s="26" t="s">
        <v>73</v>
      </c>
      <c r="L10" s="17">
        <v>41671</v>
      </c>
      <c r="M10" s="9" t="s">
        <v>74</v>
      </c>
      <c r="N10" s="18">
        <v>2015</v>
      </c>
      <c r="O10" s="19"/>
      <c r="P10" s="9" t="s">
        <v>75</v>
      </c>
      <c r="Q10" s="19">
        <f t="shared" si="0"/>
        <v>500000</v>
      </c>
    </row>
    <row r="11" spans="1:17" ht="25.5" x14ac:dyDescent="0.25">
      <c r="A11" s="32" t="s">
        <v>17</v>
      </c>
      <c r="B11" s="33" t="s">
        <v>18</v>
      </c>
      <c r="C11" s="32"/>
      <c r="D11" s="11" t="s">
        <v>76</v>
      </c>
      <c r="E11" s="12"/>
      <c r="F11" s="13" t="s">
        <v>21</v>
      </c>
      <c r="G11" s="14" t="s">
        <v>21</v>
      </c>
      <c r="H11" s="23" t="s">
        <v>22</v>
      </c>
      <c r="I11" s="9" t="s">
        <v>23</v>
      </c>
      <c r="J11" s="15">
        <v>5500000</v>
      </c>
      <c r="K11" s="26" t="s">
        <v>77</v>
      </c>
      <c r="L11" s="17">
        <v>41913</v>
      </c>
      <c r="M11" s="9" t="s">
        <v>25</v>
      </c>
      <c r="N11" s="18"/>
      <c r="O11" s="19"/>
      <c r="P11" s="9"/>
      <c r="Q11" s="19">
        <f t="shared" si="0"/>
        <v>5500000</v>
      </c>
    </row>
    <row r="12" spans="1:17" ht="25.5" x14ac:dyDescent="0.25">
      <c r="A12" s="20" t="s">
        <v>78</v>
      </c>
      <c r="B12" s="10" t="s">
        <v>70</v>
      </c>
      <c r="C12" s="20" t="s">
        <v>79</v>
      </c>
      <c r="D12" s="21" t="s">
        <v>80</v>
      </c>
      <c r="E12" s="14"/>
      <c r="F12" s="14"/>
      <c r="G12" s="14" t="s">
        <v>21</v>
      </c>
      <c r="H12" s="23" t="s">
        <v>22</v>
      </c>
      <c r="I12" s="20" t="s">
        <v>23</v>
      </c>
      <c r="J12" s="19">
        <v>2000000</v>
      </c>
      <c r="K12" s="9" t="s">
        <v>73</v>
      </c>
      <c r="L12" s="24">
        <v>42401</v>
      </c>
      <c r="M12" s="26" t="s">
        <v>74</v>
      </c>
      <c r="N12" s="16" t="s">
        <v>81</v>
      </c>
      <c r="O12" s="19"/>
      <c r="P12" s="70"/>
      <c r="Q12" s="19">
        <f t="shared" si="0"/>
        <v>2000000</v>
      </c>
    </row>
    <row r="13" spans="1:17" ht="25.5" x14ac:dyDescent="0.25">
      <c r="A13" s="20" t="s">
        <v>82</v>
      </c>
      <c r="B13" s="10" t="s">
        <v>70</v>
      </c>
      <c r="C13" s="20" t="s">
        <v>83</v>
      </c>
      <c r="D13" s="21" t="s">
        <v>84</v>
      </c>
      <c r="E13" s="14"/>
      <c r="F13" s="14"/>
      <c r="G13" s="14" t="s">
        <v>21</v>
      </c>
      <c r="H13" s="23" t="s">
        <v>22</v>
      </c>
      <c r="I13" s="20" t="s">
        <v>23</v>
      </c>
      <c r="J13" s="19">
        <v>2300000</v>
      </c>
      <c r="K13" s="9" t="s">
        <v>73</v>
      </c>
      <c r="L13" s="24">
        <v>42401</v>
      </c>
      <c r="M13" s="26" t="s">
        <v>74</v>
      </c>
      <c r="N13" s="16" t="s">
        <v>81</v>
      </c>
      <c r="O13" s="19"/>
      <c r="P13" s="70"/>
      <c r="Q13" s="19">
        <f t="shared" si="0"/>
        <v>2300000</v>
      </c>
    </row>
    <row r="14" spans="1:17" ht="25.5" x14ac:dyDescent="0.25">
      <c r="A14" s="20" t="s">
        <v>78</v>
      </c>
      <c r="B14" s="10" t="s">
        <v>70</v>
      </c>
      <c r="C14" s="20" t="s">
        <v>85</v>
      </c>
      <c r="D14" s="21" t="s">
        <v>86</v>
      </c>
      <c r="E14" s="14"/>
      <c r="F14" s="14"/>
      <c r="G14" s="14" t="s">
        <v>21</v>
      </c>
      <c r="H14" s="23" t="s">
        <v>22</v>
      </c>
      <c r="I14" s="20" t="s">
        <v>87</v>
      </c>
      <c r="J14" s="19">
        <v>6000000</v>
      </c>
      <c r="K14" s="9" t="s">
        <v>73</v>
      </c>
      <c r="L14" s="24">
        <v>42401</v>
      </c>
      <c r="M14" s="26" t="s">
        <v>74</v>
      </c>
      <c r="N14" s="16" t="s">
        <v>81</v>
      </c>
      <c r="O14" s="19"/>
      <c r="P14" s="70"/>
      <c r="Q14" s="19">
        <f t="shared" si="0"/>
        <v>6000000</v>
      </c>
    </row>
    <row r="15" spans="1:17" ht="25.5" x14ac:dyDescent="0.25">
      <c r="A15" s="20" t="s">
        <v>88</v>
      </c>
      <c r="B15" s="10" t="s">
        <v>70</v>
      </c>
      <c r="C15" s="20" t="s">
        <v>89</v>
      </c>
      <c r="D15" s="21" t="s">
        <v>90</v>
      </c>
      <c r="E15" s="14"/>
      <c r="F15" s="14"/>
      <c r="G15" s="14" t="s">
        <v>21</v>
      </c>
      <c r="H15" s="23" t="s">
        <v>22</v>
      </c>
      <c r="I15" s="20" t="s">
        <v>91</v>
      </c>
      <c r="J15" s="19">
        <v>200000</v>
      </c>
      <c r="K15" s="9" t="s">
        <v>73</v>
      </c>
      <c r="L15" s="24">
        <v>42401</v>
      </c>
      <c r="M15" s="26" t="s">
        <v>74</v>
      </c>
      <c r="N15" s="16" t="s">
        <v>81</v>
      </c>
      <c r="O15" s="19"/>
      <c r="P15" s="70"/>
      <c r="Q15" s="19">
        <f t="shared" si="0"/>
        <v>200000</v>
      </c>
    </row>
    <row r="16" spans="1:17" ht="25.5" x14ac:dyDescent="0.25">
      <c r="A16" s="20" t="s">
        <v>64</v>
      </c>
      <c r="B16" s="10" t="s">
        <v>18</v>
      </c>
      <c r="C16" s="20" t="s">
        <v>92</v>
      </c>
      <c r="D16" s="21" t="s">
        <v>93</v>
      </c>
      <c r="E16" s="22"/>
      <c r="F16" s="13" t="s">
        <v>21</v>
      </c>
      <c r="G16" s="14" t="s">
        <v>21</v>
      </c>
      <c r="H16" s="23" t="s">
        <v>94</v>
      </c>
      <c r="I16" s="20" t="s">
        <v>95</v>
      </c>
      <c r="J16" s="19">
        <v>500000</v>
      </c>
      <c r="K16" s="9" t="s">
        <v>24</v>
      </c>
      <c r="L16" s="24">
        <v>41306</v>
      </c>
      <c r="M16" s="9" t="s">
        <v>96</v>
      </c>
      <c r="N16" s="18" t="s">
        <v>97</v>
      </c>
      <c r="O16" s="19"/>
      <c r="P16" s="70"/>
      <c r="Q16" s="19">
        <f t="shared" si="0"/>
        <v>500000</v>
      </c>
    </row>
    <row r="17" spans="1:17" ht="25.5" x14ac:dyDescent="0.25">
      <c r="A17" s="20" t="s">
        <v>82</v>
      </c>
      <c r="B17" s="10" t="s">
        <v>70</v>
      </c>
      <c r="C17" s="20" t="s">
        <v>98</v>
      </c>
      <c r="D17" s="21" t="s">
        <v>99</v>
      </c>
      <c r="E17" s="14"/>
      <c r="F17" s="13" t="s">
        <v>21</v>
      </c>
      <c r="G17" s="14" t="s">
        <v>21</v>
      </c>
      <c r="H17" s="23" t="s">
        <v>94</v>
      </c>
      <c r="I17" s="20" t="s">
        <v>98</v>
      </c>
      <c r="J17" s="19">
        <v>50000</v>
      </c>
      <c r="K17" s="9" t="s">
        <v>100</v>
      </c>
      <c r="L17" s="24">
        <v>41365</v>
      </c>
      <c r="M17" s="9"/>
      <c r="N17" s="18"/>
      <c r="O17" s="19"/>
      <c r="P17" s="70"/>
      <c r="Q17" s="19">
        <f t="shared" si="0"/>
        <v>50000</v>
      </c>
    </row>
    <row r="18" spans="1:17" ht="25.5" x14ac:dyDescent="0.25">
      <c r="A18" s="20" t="s">
        <v>70</v>
      </c>
      <c r="B18" s="10" t="s">
        <v>70</v>
      </c>
      <c r="C18" s="20"/>
      <c r="D18" s="21" t="s">
        <v>101</v>
      </c>
      <c r="E18" s="14"/>
      <c r="F18" s="13" t="s">
        <v>21</v>
      </c>
      <c r="G18" s="14" t="s">
        <v>21</v>
      </c>
      <c r="H18" s="23" t="s">
        <v>94</v>
      </c>
      <c r="I18" s="20" t="s">
        <v>102</v>
      </c>
      <c r="J18" s="19">
        <v>500000</v>
      </c>
      <c r="K18" s="9" t="s">
        <v>103</v>
      </c>
      <c r="L18" s="24">
        <v>41365</v>
      </c>
      <c r="M18" s="9"/>
      <c r="N18" s="18"/>
      <c r="O18" s="19"/>
      <c r="P18" s="70"/>
      <c r="Q18" s="19">
        <f t="shared" si="0"/>
        <v>500000</v>
      </c>
    </row>
    <row r="19" spans="1:17" x14ac:dyDescent="0.25">
      <c r="A19" s="20" t="s">
        <v>70</v>
      </c>
      <c r="B19" s="10" t="s">
        <v>70</v>
      </c>
      <c r="C19" s="20" t="s">
        <v>104</v>
      </c>
      <c r="D19" s="21" t="s">
        <v>105</v>
      </c>
      <c r="E19" s="14"/>
      <c r="F19" s="13" t="s">
        <v>21</v>
      </c>
      <c r="G19" s="14" t="s">
        <v>21</v>
      </c>
      <c r="H19" s="23" t="s">
        <v>94</v>
      </c>
      <c r="I19" s="20" t="s">
        <v>98</v>
      </c>
      <c r="J19" s="19">
        <v>50000</v>
      </c>
      <c r="K19" s="9" t="s">
        <v>103</v>
      </c>
      <c r="L19" s="24">
        <v>41365</v>
      </c>
      <c r="M19" s="9"/>
      <c r="N19" s="18"/>
      <c r="O19" s="19"/>
      <c r="P19" s="70"/>
      <c r="Q19" s="19">
        <f t="shared" si="0"/>
        <v>50000</v>
      </c>
    </row>
    <row r="20" spans="1:17" ht="25.5" x14ac:dyDescent="0.25">
      <c r="A20" s="20" t="s">
        <v>106</v>
      </c>
      <c r="B20" s="10" t="s">
        <v>34</v>
      </c>
      <c r="C20" s="20" t="s">
        <v>107</v>
      </c>
      <c r="D20" s="21" t="s">
        <v>108</v>
      </c>
      <c r="E20" s="14"/>
      <c r="F20" s="13" t="s">
        <v>21</v>
      </c>
      <c r="G20" s="14" t="s">
        <v>21</v>
      </c>
      <c r="H20" s="23" t="s">
        <v>94</v>
      </c>
      <c r="I20" s="20" t="s">
        <v>95</v>
      </c>
      <c r="J20" s="19">
        <v>50000</v>
      </c>
      <c r="K20" s="9" t="s">
        <v>109</v>
      </c>
      <c r="L20" s="24">
        <v>41365</v>
      </c>
      <c r="M20" s="9"/>
      <c r="N20" s="18"/>
      <c r="O20" s="19"/>
      <c r="P20" s="70"/>
      <c r="Q20" s="19">
        <f t="shared" si="0"/>
        <v>50000</v>
      </c>
    </row>
    <row r="21" spans="1:17" x14ac:dyDescent="0.25">
      <c r="A21" s="20" t="s">
        <v>110</v>
      </c>
      <c r="B21" s="10" t="s">
        <v>70</v>
      </c>
      <c r="C21" s="20" t="s">
        <v>110</v>
      </c>
      <c r="D21" s="21" t="s">
        <v>111</v>
      </c>
      <c r="E21" s="14"/>
      <c r="F21" s="13" t="s">
        <v>21</v>
      </c>
      <c r="G21" s="14" t="s">
        <v>21</v>
      </c>
      <c r="H21" s="23" t="s">
        <v>94</v>
      </c>
      <c r="I21" s="20" t="s">
        <v>98</v>
      </c>
      <c r="J21" s="19">
        <v>50000</v>
      </c>
      <c r="K21" s="9" t="s">
        <v>112</v>
      </c>
      <c r="L21" s="24">
        <v>41365</v>
      </c>
      <c r="M21" s="9"/>
      <c r="N21" s="18"/>
      <c r="O21" s="19"/>
      <c r="P21" s="70"/>
      <c r="Q21" s="19">
        <f t="shared" si="0"/>
        <v>50000</v>
      </c>
    </row>
    <row r="22" spans="1:17" ht="25.5" x14ac:dyDescent="0.25">
      <c r="A22" s="31" t="s">
        <v>113</v>
      </c>
      <c r="B22" s="29" t="s">
        <v>47</v>
      </c>
      <c r="C22" s="31" t="s">
        <v>114</v>
      </c>
      <c r="D22" s="21" t="s">
        <v>115</v>
      </c>
      <c r="E22" s="14"/>
      <c r="F22" s="13" t="s">
        <v>21</v>
      </c>
      <c r="G22" s="14" t="s">
        <v>21</v>
      </c>
      <c r="H22" s="23" t="s">
        <v>94</v>
      </c>
      <c r="I22" s="20" t="s">
        <v>116</v>
      </c>
      <c r="J22" s="19">
        <f>12000*10</f>
        <v>120000</v>
      </c>
      <c r="K22" s="9" t="s">
        <v>117</v>
      </c>
      <c r="L22" s="24">
        <v>41365</v>
      </c>
      <c r="M22" s="9" t="s">
        <v>118</v>
      </c>
      <c r="N22" s="18">
        <v>2015</v>
      </c>
      <c r="O22" s="19"/>
      <c r="P22" s="70"/>
      <c r="Q22" s="19">
        <f t="shared" si="0"/>
        <v>120000</v>
      </c>
    </row>
    <row r="23" spans="1:17" ht="25.5" x14ac:dyDescent="0.25">
      <c r="A23" s="20" t="s">
        <v>113</v>
      </c>
      <c r="B23" s="29" t="s">
        <v>47</v>
      </c>
      <c r="C23" s="20" t="s">
        <v>119</v>
      </c>
      <c r="D23" s="34" t="s">
        <v>120</v>
      </c>
      <c r="E23" s="14"/>
      <c r="F23" s="13" t="s">
        <v>21</v>
      </c>
      <c r="G23" s="14" t="s">
        <v>21</v>
      </c>
      <c r="H23" s="23" t="s">
        <v>94</v>
      </c>
      <c r="I23" s="20" t="s">
        <v>98</v>
      </c>
      <c r="J23" s="19">
        <v>60000</v>
      </c>
      <c r="K23" s="9" t="s">
        <v>117</v>
      </c>
      <c r="L23" s="24">
        <v>41365</v>
      </c>
      <c r="M23" s="26" t="s">
        <v>121</v>
      </c>
      <c r="N23" s="18"/>
      <c r="O23" s="19"/>
      <c r="P23" s="70"/>
      <c r="Q23" s="19">
        <f t="shared" si="0"/>
        <v>60000</v>
      </c>
    </row>
    <row r="24" spans="1:17" ht="25.5" x14ac:dyDescent="0.25">
      <c r="A24" s="20" t="s">
        <v>122</v>
      </c>
      <c r="B24" s="10" t="s">
        <v>34</v>
      </c>
      <c r="C24" s="20" t="s">
        <v>123</v>
      </c>
      <c r="D24" s="21" t="s">
        <v>124</v>
      </c>
      <c r="E24" s="14"/>
      <c r="F24" s="13" t="s">
        <v>21</v>
      </c>
      <c r="G24" s="14" t="s">
        <v>21</v>
      </c>
      <c r="H24" s="23" t="s">
        <v>94</v>
      </c>
      <c r="I24" s="20" t="s">
        <v>98</v>
      </c>
      <c r="J24" s="19">
        <v>200000</v>
      </c>
      <c r="K24" s="9" t="s">
        <v>125</v>
      </c>
      <c r="L24" s="24">
        <v>41365</v>
      </c>
      <c r="M24" s="9"/>
      <c r="N24" s="18">
        <v>2020</v>
      </c>
      <c r="O24" s="19"/>
      <c r="P24" s="70"/>
      <c r="Q24" s="19">
        <f t="shared" si="0"/>
        <v>200000</v>
      </c>
    </row>
    <row r="25" spans="1:17" ht="25.5" x14ac:dyDescent="0.25">
      <c r="A25" s="20" t="s">
        <v>126</v>
      </c>
      <c r="B25" s="10" t="s">
        <v>18</v>
      </c>
      <c r="C25" s="20" t="s">
        <v>127</v>
      </c>
      <c r="D25" s="21" t="s">
        <v>128</v>
      </c>
      <c r="E25" s="14"/>
      <c r="F25" s="13" t="s">
        <v>21</v>
      </c>
      <c r="G25" s="14" t="s">
        <v>21</v>
      </c>
      <c r="H25" s="23" t="s">
        <v>94</v>
      </c>
      <c r="I25" s="20" t="s">
        <v>98</v>
      </c>
      <c r="J25" s="19">
        <v>50000</v>
      </c>
      <c r="K25" s="9" t="s">
        <v>129</v>
      </c>
      <c r="L25" s="24">
        <v>41365</v>
      </c>
      <c r="M25" s="9" t="s">
        <v>130</v>
      </c>
      <c r="N25" s="18" t="s">
        <v>131</v>
      </c>
      <c r="O25" s="19"/>
      <c r="P25" s="70"/>
      <c r="Q25" s="19">
        <f t="shared" si="0"/>
        <v>50000</v>
      </c>
    </row>
    <row r="26" spans="1:17" x14ac:dyDescent="0.25">
      <c r="A26" s="20" t="s">
        <v>132</v>
      </c>
      <c r="B26" s="10" t="s">
        <v>34</v>
      </c>
      <c r="C26" s="20" t="s">
        <v>133</v>
      </c>
      <c r="D26" s="21" t="s">
        <v>134</v>
      </c>
      <c r="E26" s="14"/>
      <c r="F26" s="13" t="s">
        <v>21</v>
      </c>
      <c r="G26" s="14" t="s">
        <v>21</v>
      </c>
      <c r="H26" s="23" t="s">
        <v>94</v>
      </c>
      <c r="I26" s="20" t="s">
        <v>98</v>
      </c>
      <c r="J26" s="19">
        <v>50000</v>
      </c>
      <c r="K26" s="9" t="s">
        <v>135</v>
      </c>
      <c r="L26" s="24">
        <v>41395</v>
      </c>
      <c r="M26" s="9"/>
      <c r="N26" s="18">
        <v>2018</v>
      </c>
      <c r="O26" s="19"/>
      <c r="P26" s="70"/>
      <c r="Q26" s="19">
        <f t="shared" si="0"/>
        <v>50000</v>
      </c>
    </row>
    <row r="27" spans="1:17" ht="25.5" x14ac:dyDescent="0.25">
      <c r="A27" s="20" t="s">
        <v>136</v>
      </c>
      <c r="B27" s="10" t="s">
        <v>40</v>
      </c>
      <c r="C27" s="23" t="s">
        <v>137</v>
      </c>
      <c r="D27" s="11" t="s">
        <v>138</v>
      </c>
      <c r="E27" s="14"/>
      <c r="F27" s="13" t="s">
        <v>21</v>
      </c>
      <c r="G27" s="14" t="s">
        <v>21</v>
      </c>
      <c r="H27" s="23" t="s">
        <v>94</v>
      </c>
      <c r="I27" s="20" t="s">
        <v>98</v>
      </c>
      <c r="J27" s="19">
        <v>87000</v>
      </c>
      <c r="K27" s="9" t="s">
        <v>139</v>
      </c>
      <c r="L27" s="24">
        <v>41426</v>
      </c>
      <c r="M27" s="9" t="s">
        <v>140</v>
      </c>
      <c r="N27" s="18" t="s">
        <v>141</v>
      </c>
      <c r="O27" s="19"/>
      <c r="P27" s="70"/>
      <c r="Q27" s="19">
        <f t="shared" si="0"/>
        <v>87000</v>
      </c>
    </row>
    <row r="28" spans="1:17" ht="68.25" customHeight="1" x14ac:dyDescent="0.25">
      <c r="A28" s="20" t="s">
        <v>142</v>
      </c>
      <c r="B28" s="10" t="s">
        <v>47</v>
      </c>
      <c r="C28" s="20" t="s">
        <v>143</v>
      </c>
      <c r="D28" s="21" t="s">
        <v>144</v>
      </c>
      <c r="E28" s="14"/>
      <c r="F28" s="13" t="s">
        <v>21</v>
      </c>
      <c r="G28" s="14" t="s">
        <v>21</v>
      </c>
      <c r="H28" s="23" t="s">
        <v>94</v>
      </c>
      <c r="I28" s="20" t="s">
        <v>98</v>
      </c>
      <c r="J28" s="19">
        <v>900000</v>
      </c>
      <c r="K28" s="9" t="s">
        <v>145</v>
      </c>
      <c r="L28" s="24">
        <v>41426</v>
      </c>
      <c r="M28" s="9" t="s">
        <v>146</v>
      </c>
      <c r="N28" s="18"/>
      <c r="O28" s="15">
        <v>700000</v>
      </c>
      <c r="P28" s="26" t="s">
        <v>147</v>
      </c>
      <c r="Q28" s="19">
        <f t="shared" si="0"/>
        <v>200000</v>
      </c>
    </row>
    <row r="29" spans="1:17" ht="25.5" x14ac:dyDescent="0.25">
      <c r="A29" s="20" t="s">
        <v>82</v>
      </c>
      <c r="B29" s="10" t="s">
        <v>70</v>
      </c>
      <c r="C29" s="20" t="s">
        <v>148</v>
      </c>
      <c r="D29" s="21" t="s">
        <v>149</v>
      </c>
      <c r="E29" s="14"/>
      <c r="F29" s="13" t="s">
        <v>21</v>
      </c>
      <c r="G29" s="14" t="s">
        <v>21</v>
      </c>
      <c r="H29" s="23" t="s">
        <v>94</v>
      </c>
      <c r="I29" s="20" t="s">
        <v>102</v>
      </c>
      <c r="J29" s="19">
        <v>75000</v>
      </c>
      <c r="K29" s="9" t="s">
        <v>150</v>
      </c>
      <c r="L29" s="24">
        <v>41426</v>
      </c>
      <c r="M29" s="9" t="s">
        <v>151</v>
      </c>
      <c r="N29" s="18">
        <v>2016</v>
      </c>
      <c r="O29" s="19"/>
      <c r="P29" s="70"/>
      <c r="Q29" s="19">
        <f t="shared" si="0"/>
        <v>75000</v>
      </c>
    </row>
    <row r="30" spans="1:17" ht="25.5" x14ac:dyDescent="0.25">
      <c r="A30" s="20" t="s">
        <v>82</v>
      </c>
      <c r="B30" s="10" t="s">
        <v>70</v>
      </c>
      <c r="C30" s="20" t="s">
        <v>148</v>
      </c>
      <c r="D30" s="21" t="s">
        <v>152</v>
      </c>
      <c r="E30" s="14"/>
      <c r="F30" s="13" t="s">
        <v>21</v>
      </c>
      <c r="G30" s="14" t="s">
        <v>21</v>
      </c>
      <c r="H30" s="23" t="s">
        <v>94</v>
      </c>
      <c r="I30" s="20" t="s">
        <v>102</v>
      </c>
      <c r="J30" s="19">
        <v>75000</v>
      </c>
      <c r="K30" s="9" t="s">
        <v>150</v>
      </c>
      <c r="L30" s="24">
        <v>41426</v>
      </c>
      <c r="M30" s="9" t="s">
        <v>151</v>
      </c>
      <c r="N30" s="18">
        <v>2016</v>
      </c>
      <c r="O30" s="19"/>
      <c r="P30" s="70"/>
      <c r="Q30" s="19">
        <f t="shared" si="0"/>
        <v>75000</v>
      </c>
    </row>
    <row r="31" spans="1:17" x14ac:dyDescent="0.25">
      <c r="A31" s="20" t="s">
        <v>53</v>
      </c>
      <c r="B31" s="10" t="s">
        <v>18</v>
      </c>
      <c r="C31" s="20" t="s">
        <v>153</v>
      </c>
      <c r="D31" s="21" t="s">
        <v>154</v>
      </c>
      <c r="E31" s="14"/>
      <c r="F31" s="13" t="s">
        <v>21</v>
      </c>
      <c r="G31" s="14" t="s">
        <v>21</v>
      </c>
      <c r="H31" s="23" t="s">
        <v>94</v>
      </c>
      <c r="I31" s="20" t="s">
        <v>98</v>
      </c>
      <c r="J31" s="19">
        <v>75000</v>
      </c>
      <c r="K31" s="9" t="s">
        <v>56</v>
      </c>
      <c r="L31" s="24">
        <v>41426</v>
      </c>
      <c r="M31" s="9" t="s">
        <v>155</v>
      </c>
      <c r="N31" s="18">
        <v>2016</v>
      </c>
      <c r="O31" s="19"/>
      <c r="P31" s="70"/>
      <c r="Q31" s="19">
        <f t="shared" si="0"/>
        <v>75000</v>
      </c>
    </row>
    <row r="32" spans="1:17" x14ac:dyDescent="0.25">
      <c r="A32" s="20" t="s">
        <v>156</v>
      </c>
      <c r="B32" s="10" t="s">
        <v>18</v>
      </c>
      <c r="C32" s="20" t="s">
        <v>98</v>
      </c>
      <c r="D32" s="21" t="s">
        <v>157</v>
      </c>
      <c r="E32" s="14"/>
      <c r="F32" s="13" t="s">
        <v>21</v>
      </c>
      <c r="G32" s="14" t="s">
        <v>21</v>
      </c>
      <c r="H32" s="23" t="s">
        <v>94</v>
      </c>
      <c r="I32" s="20" t="s">
        <v>98</v>
      </c>
      <c r="J32" s="19">
        <v>50000</v>
      </c>
      <c r="K32" s="9" t="s">
        <v>158</v>
      </c>
      <c r="L32" s="24">
        <v>41456</v>
      </c>
      <c r="M32" s="9"/>
      <c r="N32" s="18"/>
      <c r="O32" s="19"/>
      <c r="P32" s="70"/>
      <c r="Q32" s="19">
        <f t="shared" si="0"/>
        <v>50000</v>
      </c>
    </row>
    <row r="33" spans="1:17" ht="59.25" customHeight="1" x14ac:dyDescent="0.25">
      <c r="A33" s="20" t="s">
        <v>159</v>
      </c>
      <c r="B33" s="10" t="s">
        <v>28</v>
      </c>
      <c r="C33" s="20" t="s">
        <v>160</v>
      </c>
      <c r="D33" s="21" t="s">
        <v>161</v>
      </c>
      <c r="E33" s="14"/>
      <c r="F33" s="13" t="s">
        <v>21</v>
      </c>
      <c r="G33" s="14" t="s">
        <v>21</v>
      </c>
      <c r="H33" s="23" t="s">
        <v>94</v>
      </c>
      <c r="I33" s="20" t="s">
        <v>116</v>
      </c>
      <c r="J33" s="19">
        <v>50000</v>
      </c>
      <c r="K33" s="9" t="s">
        <v>162</v>
      </c>
      <c r="L33" s="24">
        <v>41456</v>
      </c>
      <c r="M33" s="9"/>
      <c r="N33" s="18"/>
      <c r="O33" s="19"/>
      <c r="P33" s="70"/>
      <c r="Q33" s="19">
        <f t="shared" si="0"/>
        <v>50000</v>
      </c>
    </row>
    <row r="34" spans="1:17" ht="38.25" x14ac:dyDescent="0.25">
      <c r="A34" s="20" t="s">
        <v>163</v>
      </c>
      <c r="B34" s="10" t="s">
        <v>18</v>
      </c>
      <c r="C34" s="20" t="s">
        <v>98</v>
      </c>
      <c r="D34" s="21" t="s">
        <v>164</v>
      </c>
      <c r="E34" s="22"/>
      <c r="F34" s="13" t="s">
        <v>21</v>
      </c>
      <c r="G34" s="14" t="s">
        <v>21</v>
      </c>
      <c r="H34" s="23" t="s">
        <v>94</v>
      </c>
      <c r="I34" s="20" t="s">
        <v>165</v>
      </c>
      <c r="J34" s="19">
        <v>50000</v>
      </c>
      <c r="K34" s="9" t="s">
        <v>166</v>
      </c>
      <c r="L34" s="24">
        <v>41487</v>
      </c>
      <c r="M34" s="9"/>
      <c r="N34" s="18"/>
      <c r="O34" s="19"/>
      <c r="P34" s="70"/>
      <c r="Q34" s="19">
        <f t="shared" si="0"/>
        <v>50000</v>
      </c>
    </row>
    <row r="35" spans="1:17" ht="38.25" x14ac:dyDescent="0.25">
      <c r="A35" s="30" t="s">
        <v>17</v>
      </c>
      <c r="B35" s="10" t="s">
        <v>18</v>
      </c>
      <c r="C35" s="28" t="s">
        <v>17</v>
      </c>
      <c r="D35" s="11" t="s">
        <v>167</v>
      </c>
      <c r="E35" s="12"/>
      <c r="F35" s="13" t="s">
        <v>21</v>
      </c>
      <c r="G35" s="14" t="s">
        <v>21</v>
      </c>
      <c r="H35" s="23" t="s">
        <v>94</v>
      </c>
      <c r="I35" s="9" t="s">
        <v>165</v>
      </c>
      <c r="J35" s="15">
        <v>75000</v>
      </c>
      <c r="K35" s="26" t="s">
        <v>67</v>
      </c>
      <c r="L35" s="17">
        <v>41640</v>
      </c>
      <c r="M35" s="9" t="s">
        <v>168</v>
      </c>
      <c r="N35" s="18">
        <v>2017</v>
      </c>
      <c r="O35" s="19"/>
      <c r="P35" s="9"/>
      <c r="Q35" s="19">
        <f t="shared" si="0"/>
        <v>75000</v>
      </c>
    </row>
    <row r="36" spans="1:17" ht="25.5" x14ac:dyDescent="0.25">
      <c r="A36" s="20" t="s">
        <v>169</v>
      </c>
      <c r="B36" s="10" t="s">
        <v>47</v>
      </c>
      <c r="C36" s="20" t="s">
        <v>170</v>
      </c>
      <c r="D36" s="21" t="s">
        <v>171</v>
      </c>
      <c r="E36" s="14"/>
      <c r="F36" s="13" t="s">
        <v>21</v>
      </c>
      <c r="G36" s="14" t="s">
        <v>21</v>
      </c>
      <c r="H36" s="23" t="s">
        <v>94</v>
      </c>
      <c r="I36" s="20" t="s">
        <v>116</v>
      </c>
      <c r="J36" s="19">
        <v>50000</v>
      </c>
      <c r="K36" s="9" t="s">
        <v>172</v>
      </c>
      <c r="L36" s="24">
        <v>41821</v>
      </c>
      <c r="M36" s="9"/>
      <c r="N36" s="18"/>
      <c r="O36" s="19"/>
      <c r="P36" s="70"/>
      <c r="Q36" s="19">
        <f t="shared" si="0"/>
        <v>50000</v>
      </c>
    </row>
    <row r="37" spans="1:17" ht="25.5" x14ac:dyDescent="0.25">
      <c r="A37" s="20" t="s">
        <v>17</v>
      </c>
      <c r="B37" s="33" t="s">
        <v>18</v>
      </c>
      <c r="C37" s="20" t="s">
        <v>173</v>
      </c>
      <c r="D37" s="21" t="s">
        <v>174</v>
      </c>
      <c r="E37" s="14"/>
      <c r="F37" s="13" t="s">
        <v>21</v>
      </c>
      <c r="G37" s="14" t="s">
        <v>21</v>
      </c>
      <c r="H37" s="23" t="s">
        <v>94</v>
      </c>
      <c r="I37" s="20" t="s">
        <v>95</v>
      </c>
      <c r="J37" s="19">
        <v>3000000</v>
      </c>
      <c r="K37" s="9" t="s">
        <v>175</v>
      </c>
      <c r="L37" s="24">
        <v>41852</v>
      </c>
      <c r="M37" s="9"/>
      <c r="N37" s="18">
        <v>2025</v>
      </c>
      <c r="O37" s="19"/>
      <c r="P37" s="70"/>
      <c r="Q37" s="19">
        <f t="shared" si="0"/>
        <v>3000000</v>
      </c>
    </row>
    <row r="38" spans="1:17" ht="51" x14ac:dyDescent="0.25">
      <c r="A38" s="20" t="s">
        <v>17</v>
      </c>
      <c r="B38" s="29" t="s">
        <v>18</v>
      </c>
      <c r="C38" s="20" t="s">
        <v>176</v>
      </c>
      <c r="D38" s="21" t="s">
        <v>177</v>
      </c>
      <c r="E38" s="14"/>
      <c r="F38" s="13" t="s">
        <v>21</v>
      </c>
      <c r="G38" s="14" t="s">
        <v>21</v>
      </c>
      <c r="H38" s="20" t="s">
        <v>94</v>
      </c>
      <c r="I38" s="20" t="s">
        <v>95</v>
      </c>
      <c r="J38" s="19">
        <v>2250000</v>
      </c>
      <c r="K38" s="9" t="s">
        <v>175</v>
      </c>
      <c r="L38" s="24">
        <v>41852</v>
      </c>
      <c r="M38" s="9"/>
      <c r="N38" s="18" t="s">
        <v>45</v>
      </c>
      <c r="O38" s="19"/>
      <c r="P38" s="70"/>
      <c r="Q38" s="19">
        <f t="shared" si="0"/>
        <v>2250000</v>
      </c>
    </row>
    <row r="39" spans="1:17" ht="25.5" x14ac:dyDescent="0.25">
      <c r="A39" s="20" t="s">
        <v>17</v>
      </c>
      <c r="B39" s="29" t="s">
        <v>18</v>
      </c>
      <c r="C39" s="20" t="s">
        <v>178</v>
      </c>
      <c r="D39" s="21" t="s">
        <v>179</v>
      </c>
      <c r="E39" s="14"/>
      <c r="F39" s="13" t="s">
        <v>21</v>
      </c>
      <c r="G39" s="14" t="s">
        <v>21</v>
      </c>
      <c r="H39" s="20" t="s">
        <v>94</v>
      </c>
      <c r="I39" s="20" t="s">
        <v>95</v>
      </c>
      <c r="J39" s="19">
        <v>250000</v>
      </c>
      <c r="K39" s="9" t="s">
        <v>175</v>
      </c>
      <c r="L39" s="24">
        <v>41852</v>
      </c>
      <c r="M39" s="9"/>
      <c r="N39" s="18" t="s">
        <v>180</v>
      </c>
      <c r="O39" s="19"/>
      <c r="P39" s="70"/>
      <c r="Q39" s="19">
        <f t="shared" si="0"/>
        <v>250000</v>
      </c>
    </row>
    <row r="40" spans="1:17" ht="25.5" x14ac:dyDescent="0.25">
      <c r="A40" s="20" t="s">
        <v>17</v>
      </c>
      <c r="B40" s="29" t="s">
        <v>18</v>
      </c>
      <c r="C40" s="20" t="s">
        <v>181</v>
      </c>
      <c r="D40" s="21" t="s">
        <v>182</v>
      </c>
      <c r="E40" s="14"/>
      <c r="F40" s="13" t="s">
        <v>21</v>
      </c>
      <c r="G40" s="14" t="s">
        <v>21</v>
      </c>
      <c r="H40" s="20" t="s">
        <v>94</v>
      </c>
      <c r="I40" s="20" t="s">
        <v>95</v>
      </c>
      <c r="J40" s="19">
        <v>200000</v>
      </c>
      <c r="K40" s="9" t="s">
        <v>175</v>
      </c>
      <c r="L40" s="24">
        <v>41852</v>
      </c>
      <c r="M40" s="9"/>
      <c r="N40" s="18" t="s">
        <v>180</v>
      </c>
      <c r="O40" s="19"/>
      <c r="P40" s="70"/>
      <c r="Q40" s="19">
        <f t="shared" si="0"/>
        <v>200000</v>
      </c>
    </row>
    <row r="41" spans="1:17" ht="25.5" x14ac:dyDescent="0.25">
      <c r="A41" s="20" t="s">
        <v>17</v>
      </c>
      <c r="B41" s="29" t="s">
        <v>18</v>
      </c>
      <c r="C41" s="20" t="s">
        <v>176</v>
      </c>
      <c r="D41" s="21" t="s">
        <v>183</v>
      </c>
      <c r="E41" s="14"/>
      <c r="F41" s="13" t="s">
        <v>21</v>
      </c>
      <c r="G41" s="14" t="s">
        <v>21</v>
      </c>
      <c r="H41" s="20" t="s">
        <v>94</v>
      </c>
      <c r="I41" s="20" t="s">
        <v>95</v>
      </c>
      <c r="J41" s="19">
        <v>175000</v>
      </c>
      <c r="K41" s="9" t="s">
        <v>175</v>
      </c>
      <c r="L41" s="24">
        <v>41852</v>
      </c>
      <c r="M41" s="9"/>
      <c r="N41" s="18" t="s">
        <v>184</v>
      </c>
      <c r="O41" s="19"/>
      <c r="P41" s="70"/>
      <c r="Q41" s="19">
        <f t="shared" si="0"/>
        <v>175000</v>
      </c>
    </row>
    <row r="42" spans="1:17" ht="25.5" x14ac:dyDescent="0.25">
      <c r="A42" s="20" t="s">
        <v>17</v>
      </c>
      <c r="B42" s="29" t="s">
        <v>18</v>
      </c>
      <c r="C42" s="20" t="s">
        <v>176</v>
      </c>
      <c r="D42" s="21" t="s">
        <v>185</v>
      </c>
      <c r="E42" s="14"/>
      <c r="F42" s="13" t="s">
        <v>21</v>
      </c>
      <c r="G42" s="14" t="s">
        <v>21</v>
      </c>
      <c r="H42" s="20" t="s">
        <v>94</v>
      </c>
      <c r="I42" s="20" t="s">
        <v>95</v>
      </c>
      <c r="J42" s="19">
        <v>70000</v>
      </c>
      <c r="K42" s="9" t="s">
        <v>175</v>
      </c>
      <c r="L42" s="24">
        <v>41852</v>
      </c>
      <c r="M42" s="9"/>
      <c r="N42" s="18" t="s">
        <v>45</v>
      </c>
      <c r="O42" s="19"/>
      <c r="P42" s="70"/>
      <c r="Q42" s="19">
        <f t="shared" si="0"/>
        <v>70000</v>
      </c>
    </row>
    <row r="43" spans="1:17" ht="25.5" x14ac:dyDescent="0.25">
      <c r="A43" s="20" t="s">
        <v>17</v>
      </c>
      <c r="B43" s="29" t="s">
        <v>18</v>
      </c>
      <c r="C43" s="20" t="s">
        <v>176</v>
      </c>
      <c r="D43" s="21" t="s">
        <v>186</v>
      </c>
      <c r="E43" s="14"/>
      <c r="F43" s="13" t="s">
        <v>21</v>
      </c>
      <c r="G43" s="14" t="s">
        <v>21</v>
      </c>
      <c r="H43" s="20" t="s">
        <v>94</v>
      </c>
      <c r="I43" s="20" t="s">
        <v>95</v>
      </c>
      <c r="J43" s="19">
        <v>55000</v>
      </c>
      <c r="K43" s="9" t="s">
        <v>175</v>
      </c>
      <c r="L43" s="24">
        <v>41852</v>
      </c>
      <c r="M43" s="9"/>
      <c r="N43" s="18" t="s">
        <v>45</v>
      </c>
      <c r="O43" s="19"/>
      <c r="P43" s="70"/>
      <c r="Q43" s="19">
        <f t="shared" si="0"/>
        <v>55000</v>
      </c>
    </row>
    <row r="44" spans="1:17" ht="25.5" x14ac:dyDescent="0.25">
      <c r="A44" s="20" t="s">
        <v>17</v>
      </c>
      <c r="B44" s="29" t="s">
        <v>18</v>
      </c>
      <c r="C44" s="20" t="s">
        <v>176</v>
      </c>
      <c r="D44" s="21" t="s">
        <v>187</v>
      </c>
      <c r="E44" s="14"/>
      <c r="F44" s="13" t="s">
        <v>21</v>
      </c>
      <c r="G44" s="14" t="s">
        <v>21</v>
      </c>
      <c r="H44" s="20" t="s">
        <v>94</v>
      </c>
      <c r="I44" s="20" t="s">
        <v>95</v>
      </c>
      <c r="J44" s="19">
        <v>50000</v>
      </c>
      <c r="K44" s="9" t="s">
        <v>175</v>
      </c>
      <c r="L44" s="24">
        <v>41852</v>
      </c>
      <c r="M44" s="9"/>
      <c r="N44" s="18">
        <v>2015</v>
      </c>
      <c r="O44" s="19"/>
      <c r="P44" s="70"/>
      <c r="Q44" s="19">
        <f t="shared" si="0"/>
        <v>50000</v>
      </c>
    </row>
    <row r="45" spans="1:17" ht="25.5" x14ac:dyDescent="0.25">
      <c r="A45" s="20" t="s">
        <v>17</v>
      </c>
      <c r="B45" s="33" t="s">
        <v>18</v>
      </c>
      <c r="C45" s="20" t="s">
        <v>188</v>
      </c>
      <c r="D45" s="21" t="s">
        <v>189</v>
      </c>
      <c r="E45" s="14"/>
      <c r="F45" s="13" t="s">
        <v>21</v>
      </c>
      <c r="G45" s="14" t="s">
        <v>21</v>
      </c>
      <c r="H45" s="23" t="s">
        <v>94</v>
      </c>
      <c r="I45" s="20" t="s">
        <v>116</v>
      </c>
      <c r="J45" s="19">
        <v>100000</v>
      </c>
      <c r="K45" s="9" t="s">
        <v>175</v>
      </c>
      <c r="L45" s="24">
        <v>41852</v>
      </c>
      <c r="M45" s="9"/>
      <c r="N45" s="18" t="s">
        <v>45</v>
      </c>
      <c r="O45" s="19"/>
      <c r="P45" s="70"/>
      <c r="Q45" s="19">
        <f t="shared" si="0"/>
        <v>100000</v>
      </c>
    </row>
    <row r="46" spans="1:17" ht="25.5" x14ac:dyDescent="0.25">
      <c r="A46" s="20" t="s">
        <v>17</v>
      </c>
      <c r="B46" s="33" t="s">
        <v>18</v>
      </c>
      <c r="C46" s="20" t="s">
        <v>173</v>
      </c>
      <c r="D46" s="21" t="s">
        <v>190</v>
      </c>
      <c r="E46" s="14"/>
      <c r="F46" s="13" t="s">
        <v>21</v>
      </c>
      <c r="G46" s="14" t="s">
        <v>21</v>
      </c>
      <c r="H46" s="23" t="s">
        <v>94</v>
      </c>
      <c r="I46" s="20" t="s">
        <v>116</v>
      </c>
      <c r="J46" s="19">
        <v>80000</v>
      </c>
      <c r="K46" s="9" t="s">
        <v>175</v>
      </c>
      <c r="L46" s="24">
        <v>41852</v>
      </c>
      <c r="M46" s="9"/>
      <c r="N46" s="18" t="s">
        <v>191</v>
      </c>
      <c r="O46" s="19"/>
      <c r="P46" s="70"/>
      <c r="Q46" s="19">
        <f t="shared" si="0"/>
        <v>80000</v>
      </c>
    </row>
    <row r="47" spans="1:17" ht="51" x14ac:dyDescent="0.25">
      <c r="A47" s="20" t="s">
        <v>192</v>
      </c>
      <c r="B47" s="10" t="s">
        <v>18</v>
      </c>
      <c r="C47" s="20" t="s">
        <v>193</v>
      </c>
      <c r="D47" s="21" t="s">
        <v>194</v>
      </c>
      <c r="E47" s="14"/>
      <c r="F47" s="13" t="s">
        <v>21</v>
      </c>
      <c r="G47" s="14" t="s">
        <v>21</v>
      </c>
      <c r="H47" s="23" t="s">
        <v>94</v>
      </c>
      <c r="I47" s="20" t="s">
        <v>116</v>
      </c>
      <c r="J47" s="19">
        <v>130000</v>
      </c>
      <c r="K47" s="9" t="s">
        <v>195</v>
      </c>
      <c r="L47" s="24">
        <v>41944</v>
      </c>
      <c r="M47" s="9"/>
      <c r="N47" s="18"/>
      <c r="O47" s="19">
        <v>60000</v>
      </c>
      <c r="P47" s="70"/>
      <c r="Q47" s="19">
        <f t="shared" si="0"/>
        <v>70000</v>
      </c>
    </row>
    <row r="48" spans="1:17" ht="25.5" x14ac:dyDescent="0.25">
      <c r="A48" s="20" t="s">
        <v>196</v>
      </c>
      <c r="B48" s="10" t="s">
        <v>70</v>
      </c>
      <c r="C48" s="20" t="s">
        <v>197</v>
      </c>
      <c r="D48" s="21" t="s">
        <v>198</v>
      </c>
      <c r="E48" s="14"/>
      <c r="F48" s="14" t="s">
        <v>21</v>
      </c>
      <c r="G48" s="14" t="s">
        <v>199</v>
      </c>
      <c r="H48" s="23" t="s">
        <v>94</v>
      </c>
      <c r="I48" s="20" t="s">
        <v>98</v>
      </c>
      <c r="J48" s="19">
        <v>35000</v>
      </c>
      <c r="K48" s="9" t="s">
        <v>196</v>
      </c>
      <c r="L48" s="24">
        <v>42401</v>
      </c>
      <c r="M48" s="26" t="s">
        <v>200</v>
      </c>
      <c r="N48" s="16" t="s">
        <v>81</v>
      </c>
      <c r="O48" s="19">
        <v>1000</v>
      </c>
      <c r="P48" s="70"/>
      <c r="Q48" s="19">
        <f t="shared" si="0"/>
        <v>34000</v>
      </c>
    </row>
    <row r="49" spans="1:17" ht="76.5" x14ac:dyDescent="0.25">
      <c r="A49" s="20" t="s">
        <v>201</v>
      </c>
      <c r="B49" s="10" t="s">
        <v>47</v>
      </c>
      <c r="C49" s="20" t="s">
        <v>202</v>
      </c>
      <c r="D49" s="9" t="s">
        <v>203</v>
      </c>
      <c r="E49" s="14"/>
      <c r="F49" s="13" t="s">
        <v>21</v>
      </c>
      <c r="G49" s="14" t="s">
        <v>21</v>
      </c>
      <c r="H49" s="23" t="s">
        <v>94</v>
      </c>
      <c r="I49" s="20" t="s">
        <v>98</v>
      </c>
      <c r="J49" s="19">
        <v>100000</v>
      </c>
      <c r="K49" s="9"/>
      <c r="L49" s="24"/>
      <c r="M49" s="9"/>
      <c r="N49" s="18"/>
      <c r="O49" s="19"/>
      <c r="P49" s="70"/>
      <c r="Q49" s="19">
        <f t="shared" si="0"/>
        <v>100000</v>
      </c>
    </row>
    <row r="50" spans="1:17" ht="38.25" x14ac:dyDescent="0.25">
      <c r="A50" s="28" t="s">
        <v>64</v>
      </c>
      <c r="B50" s="10" t="s">
        <v>18</v>
      </c>
      <c r="C50" s="28" t="s">
        <v>92</v>
      </c>
      <c r="D50" s="11" t="s">
        <v>204</v>
      </c>
      <c r="E50" s="22" t="s">
        <v>21</v>
      </c>
      <c r="F50" s="22"/>
      <c r="G50" s="22"/>
      <c r="H50" s="23" t="s">
        <v>205</v>
      </c>
      <c r="I50" s="26" t="s">
        <v>206</v>
      </c>
      <c r="J50" s="15">
        <v>2000000</v>
      </c>
      <c r="K50" s="26" t="s">
        <v>24</v>
      </c>
      <c r="L50" s="17">
        <v>41306</v>
      </c>
      <c r="M50" s="9" t="s">
        <v>207</v>
      </c>
      <c r="N50" s="16">
        <v>2022</v>
      </c>
      <c r="O50" s="19"/>
      <c r="P50" s="9"/>
      <c r="Q50" s="19">
        <f t="shared" si="0"/>
        <v>2000000</v>
      </c>
    </row>
    <row r="51" spans="1:17" ht="25.5" x14ac:dyDescent="0.25">
      <c r="A51" s="20" t="s">
        <v>27</v>
      </c>
      <c r="B51" s="10" t="s">
        <v>28</v>
      </c>
      <c r="C51" s="20" t="s">
        <v>208</v>
      </c>
      <c r="D51" s="21" t="s">
        <v>209</v>
      </c>
      <c r="E51" s="22" t="s">
        <v>21</v>
      </c>
      <c r="F51" s="22"/>
      <c r="G51" s="14"/>
      <c r="H51" s="23" t="s">
        <v>205</v>
      </c>
      <c r="I51" s="20" t="s">
        <v>210</v>
      </c>
      <c r="J51" s="19">
        <v>35000</v>
      </c>
      <c r="K51" s="9" t="s">
        <v>32</v>
      </c>
      <c r="L51" s="24">
        <v>41365</v>
      </c>
      <c r="M51" s="9" t="s">
        <v>211</v>
      </c>
      <c r="N51" s="18"/>
      <c r="O51" s="19"/>
      <c r="P51" s="70"/>
      <c r="Q51" s="19">
        <f t="shared" si="0"/>
        <v>35000</v>
      </c>
    </row>
    <row r="52" spans="1:17" ht="25.5" x14ac:dyDescent="0.25">
      <c r="A52" s="20" t="s">
        <v>212</v>
      </c>
      <c r="B52" s="10" t="s">
        <v>18</v>
      </c>
      <c r="C52" s="20" t="s">
        <v>213</v>
      </c>
      <c r="D52" s="21" t="s">
        <v>214</v>
      </c>
      <c r="E52" s="22" t="s">
        <v>21</v>
      </c>
      <c r="F52" s="14"/>
      <c r="G52" s="14"/>
      <c r="H52" s="23" t="s">
        <v>205</v>
      </c>
      <c r="I52" s="20" t="s">
        <v>215</v>
      </c>
      <c r="J52" s="19">
        <v>35000</v>
      </c>
      <c r="K52" s="9" t="s">
        <v>216</v>
      </c>
      <c r="L52" s="24">
        <v>41365</v>
      </c>
      <c r="M52" s="9"/>
      <c r="N52" s="18" t="s">
        <v>217</v>
      </c>
      <c r="O52" s="19"/>
      <c r="P52" s="70"/>
      <c r="Q52" s="19">
        <f t="shared" si="0"/>
        <v>35000</v>
      </c>
    </row>
    <row r="53" spans="1:17" ht="25.5" x14ac:dyDescent="0.25">
      <c r="A53" s="20" t="s">
        <v>218</v>
      </c>
      <c r="B53" s="10" t="s">
        <v>18</v>
      </c>
      <c r="C53" s="20" t="s">
        <v>219</v>
      </c>
      <c r="D53" s="21" t="s">
        <v>220</v>
      </c>
      <c r="E53" s="22" t="s">
        <v>21</v>
      </c>
      <c r="F53" s="14"/>
      <c r="G53" s="14"/>
      <c r="H53" s="23" t="s">
        <v>205</v>
      </c>
      <c r="I53" s="20" t="s">
        <v>215</v>
      </c>
      <c r="J53" s="19">
        <v>35000</v>
      </c>
      <c r="K53" s="9" t="s">
        <v>221</v>
      </c>
      <c r="L53" s="24">
        <v>41365</v>
      </c>
      <c r="M53" s="9"/>
      <c r="N53" s="18"/>
      <c r="O53" s="19"/>
      <c r="P53" s="70"/>
      <c r="Q53" s="19">
        <f t="shared" si="0"/>
        <v>35000</v>
      </c>
    </row>
    <row r="54" spans="1:17" ht="25.5" x14ac:dyDescent="0.25">
      <c r="A54" s="20" t="s">
        <v>33</v>
      </c>
      <c r="B54" s="10" t="s">
        <v>34</v>
      </c>
      <c r="C54" s="20" t="s">
        <v>222</v>
      </c>
      <c r="D54" s="21" t="s">
        <v>223</v>
      </c>
      <c r="E54" s="22" t="s">
        <v>21</v>
      </c>
      <c r="F54" s="14"/>
      <c r="G54" s="14"/>
      <c r="H54" s="23" t="s">
        <v>205</v>
      </c>
      <c r="I54" s="20" t="s">
        <v>215</v>
      </c>
      <c r="J54" s="19">
        <v>35000</v>
      </c>
      <c r="K54" s="9" t="s">
        <v>37</v>
      </c>
      <c r="L54" s="24">
        <v>41365</v>
      </c>
      <c r="M54" s="9"/>
      <c r="N54" s="18"/>
      <c r="O54" s="19"/>
      <c r="P54" s="70"/>
      <c r="Q54" s="19">
        <f t="shared" si="0"/>
        <v>35000</v>
      </c>
    </row>
    <row r="55" spans="1:17" ht="25.5" x14ac:dyDescent="0.25">
      <c r="A55" s="20" t="s">
        <v>126</v>
      </c>
      <c r="B55" s="10" t="s">
        <v>18</v>
      </c>
      <c r="C55" s="20" t="s">
        <v>224</v>
      </c>
      <c r="D55" s="21" t="s">
        <v>225</v>
      </c>
      <c r="E55" s="22" t="s">
        <v>21</v>
      </c>
      <c r="F55" s="14"/>
      <c r="G55" s="14"/>
      <c r="H55" s="23" t="s">
        <v>205</v>
      </c>
      <c r="I55" s="20" t="s">
        <v>226</v>
      </c>
      <c r="J55" s="19">
        <v>50000</v>
      </c>
      <c r="K55" s="9" t="s">
        <v>129</v>
      </c>
      <c r="L55" s="24">
        <v>41365</v>
      </c>
      <c r="M55" s="9" t="s">
        <v>130</v>
      </c>
      <c r="N55" s="18"/>
      <c r="O55" s="19"/>
      <c r="P55" s="70"/>
      <c r="Q55" s="19">
        <f t="shared" si="0"/>
        <v>50000</v>
      </c>
    </row>
    <row r="56" spans="1:17" ht="25.5" x14ac:dyDescent="0.25">
      <c r="A56" s="32" t="s">
        <v>227</v>
      </c>
      <c r="B56" s="33" t="s">
        <v>40</v>
      </c>
      <c r="C56" s="32" t="s">
        <v>228</v>
      </c>
      <c r="D56" s="11" t="s">
        <v>229</v>
      </c>
      <c r="E56" s="22" t="s">
        <v>21</v>
      </c>
      <c r="F56" s="22"/>
      <c r="G56" s="22"/>
      <c r="H56" s="23" t="s">
        <v>205</v>
      </c>
      <c r="I56" s="26" t="s">
        <v>206</v>
      </c>
      <c r="J56" s="15" t="s">
        <v>230</v>
      </c>
      <c r="K56" s="9" t="s">
        <v>231</v>
      </c>
      <c r="L56" s="17">
        <v>41456</v>
      </c>
      <c r="M56" s="26" t="s">
        <v>51</v>
      </c>
      <c r="N56" s="16">
        <v>2023</v>
      </c>
      <c r="O56" s="15"/>
      <c r="P56" s="26"/>
      <c r="Q56" s="19" t="s">
        <v>230</v>
      </c>
    </row>
    <row r="57" spans="1:17" ht="25.5" x14ac:dyDescent="0.25">
      <c r="A57" s="32" t="s">
        <v>227</v>
      </c>
      <c r="B57" s="33" t="s">
        <v>40</v>
      </c>
      <c r="C57" s="32" t="s">
        <v>232</v>
      </c>
      <c r="D57" s="11" t="s">
        <v>233</v>
      </c>
      <c r="E57" s="22" t="s">
        <v>21</v>
      </c>
      <c r="F57" s="22"/>
      <c r="G57" s="22"/>
      <c r="H57" s="23" t="s">
        <v>205</v>
      </c>
      <c r="I57" s="26" t="s">
        <v>206</v>
      </c>
      <c r="J57" s="15">
        <v>500000</v>
      </c>
      <c r="K57" s="9" t="s">
        <v>231</v>
      </c>
      <c r="L57" s="17">
        <v>41456</v>
      </c>
      <c r="M57" s="26" t="s">
        <v>234</v>
      </c>
      <c r="N57" s="16">
        <v>2023</v>
      </c>
      <c r="O57" s="15">
        <v>400000</v>
      </c>
      <c r="P57" s="26" t="s">
        <v>235</v>
      </c>
      <c r="Q57" s="19">
        <f>J57-O57</f>
        <v>100000</v>
      </c>
    </row>
    <row r="58" spans="1:17" ht="25.5" x14ac:dyDescent="0.25">
      <c r="A58" s="32" t="s">
        <v>227</v>
      </c>
      <c r="B58" s="33" t="s">
        <v>40</v>
      </c>
      <c r="C58" s="32" t="s">
        <v>236</v>
      </c>
      <c r="D58" s="11" t="s">
        <v>237</v>
      </c>
      <c r="E58" s="22" t="s">
        <v>21</v>
      </c>
      <c r="F58" s="22"/>
      <c r="G58" s="22"/>
      <c r="H58" s="23" t="s">
        <v>205</v>
      </c>
      <c r="I58" s="26" t="s">
        <v>206</v>
      </c>
      <c r="J58" s="15" t="s">
        <v>230</v>
      </c>
      <c r="K58" s="9" t="s">
        <v>231</v>
      </c>
      <c r="L58" s="17">
        <v>41456</v>
      </c>
      <c r="M58" s="26" t="s">
        <v>51</v>
      </c>
      <c r="N58" s="16">
        <v>2023</v>
      </c>
      <c r="O58" s="15"/>
      <c r="P58" s="26"/>
      <c r="Q58" s="19" t="s">
        <v>230</v>
      </c>
    </row>
    <row r="59" spans="1:17" ht="25.5" x14ac:dyDescent="0.25">
      <c r="A59" s="32" t="s">
        <v>227</v>
      </c>
      <c r="B59" s="35" t="s">
        <v>238</v>
      </c>
      <c r="C59" s="32" t="s">
        <v>239</v>
      </c>
      <c r="D59" s="11" t="s">
        <v>240</v>
      </c>
      <c r="E59" s="22" t="s">
        <v>21</v>
      </c>
      <c r="F59" s="22"/>
      <c r="G59" s="22"/>
      <c r="H59" s="23" t="s">
        <v>205</v>
      </c>
      <c r="I59" s="26" t="s">
        <v>206</v>
      </c>
      <c r="J59" s="15">
        <v>50000</v>
      </c>
      <c r="K59" s="9" t="s">
        <v>231</v>
      </c>
      <c r="L59" s="17">
        <v>41456</v>
      </c>
      <c r="M59" s="26" t="s">
        <v>241</v>
      </c>
      <c r="N59" s="16">
        <v>2023</v>
      </c>
      <c r="O59" s="15"/>
      <c r="P59" s="26"/>
      <c r="Q59" s="19">
        <f>J59-O59</f>
        <v>50000</v>
      </c>
    </row>
    <row r="60" spans="1:17" ht="25.5" x14ac:dyDescent="0.25">
      <c r="A60" s="32" t="s">
        <v>227</v>
      </c>
      <c r="B60" s="33" t="s">
        <v>40</v>
      </c>
      <c r="C60" s="32" t="s">
        <v>242</v>
      </c>
      <c r="D60" s="11" t="s">
        <v>243</v>
      </c>
      <c r="E60" s="22" t="s">
        <v>21</v>
      </c>
      <c r="F60" s="22"/>
      <c r="G60" s="22"/>
      <c r="H60" s="23" t="s">
        <v>205</v>
      </c>
      <c r="I60" s="26" t="s">
        <v>206</v>
      </c>
      <c r="J60" s="15" t="s">
        <v>230</v>
      </c>
      <c r="K60" s="9" t="s">
        <v>231</v>
      </c>
      <c r="L60" s="17">
        <v>41456</v>
      </c>
      <c r="M60" s="26" t="s">
        <v>244</v>
      </c>
      <c r="N60" s="16">
        <v>2023</v>
      </c>
      <c r="O60" s="15"/>
      <c r="P60" s="26"/>
      <c r="Q60" s="19" t="s">
        <v>230</v>
      </c>
    </row>
    <row r="61" spans="1:17" ht="25.5" x14ac:dyDescent="0.25">
      <c r="A61" s="20" t="s">
        <v>245</v>
      </c>
      <c r="B61" s="10" t="s">
        <v>246</v>
      </c>
      <c r="C61" s="20" t="s">
        <v>247</v>
      </c>
      <c r="D61" s="21" t="s">
        <v>248</v>
      </c>
      <c r="E61" s="22" t="s">
        <v>21</v>
      </c>
      <c r="F61" s="14"/>
      <c r="G61" s="14"/>
      <c r="H61" s="23" t="s">
        <v>205</v>
      </c>
      <c r="I61" s="20" t="s">
        <v>215</v>
      </c>
      <c r="J61" s="19">
        <v>35000</v>
      </c>
      <c r="K61" s="9" t="s">
        <v>63</v>
      </c>
      <c r="L61" s="24">
        <v>41456</v>
      </c>
      <c r="M61" s="9"/>
      <c r="N61" s="18"/>
      <c r="O61" s="19"/>
      <c r="P61" s="70"/>
      <c r="Q61" s="19">
        <f t="shared" ref="Q61:Q80" si="1">J61-O61</f>
        <v>35000</v>
      </c>
    </row>
    <row r="62" spans="1:17" ht="25.5" x14ac:dyDescent="0.25">
      <c r="A62" s="20" t="s">
        <v>156</v>
      </c>
      <c r="B62" s="10" t="s">
        <v>18</v>
      </c>
      <c r="C62" s="20"/>
      <c r="D62" s="21" t="s">
        <v>249</v>
      </c>
      <c r="E62" s="22" t="s">
        <v>21</v>
      </c>
      <c r="F62" s="14"/>
      <c r="G62" s="14"/>
      <c r="H62" s="23" t="s">
        <v>205</v>
      </c>
      <c r="I62" s="20" t="s">
        <v>250</v>
      </c>
      <c r="J62" s="19">
        <v>30000</v>
      </c>
      <c r="K62" s="9" t="s">
        <v>251</v>
      </c>
      <c r="L62" s="24">
        <v>41456</v>
      </c>
      <c r="M62" s="9"/>
      <c r="N62" s="18"/>
      <c r="O62" s="19"/>
      <c r="P62" s="70"/>
      <c r="Q62" s="19">
        <f t="shared" si="1"/>
        <v>30000</v>
      </c>
    </row>
    <row r="63" spans="1:17" ht="25.5" x14ac:dyDescent="0.25">
      <c r="A63" s="20" t="s">
        <v>252</v>
      </c>
      <c r="B63" s="10" t="s">
        <v>47</v>
      </c>
      <c r="C63" s="20" t="s">
        <v>252</v>
      </c>
      <c r="D63" s="21" t="s">
        <v>253</v>
      </c>
      <c r="E63" s="22" t="s">
        <v>21</v>
      </c>
      <c r="F63" s="22"/>
      <c r="G63" s="14"/>
      <c r="H63" s="23" t="s">
        <v>205</v>
      </c>
      <c r="I63" s="20" t="s">
        <v>215</v>
      </c>
      <c r="J63" s="19">
        <v>35000</v>
      </c>
      <c r="K63" s="9" t="s">
        <v>254</v>
      </c>
      <c r="L63" s="24">
        <v>41487</v>
      </c>
      <c r="M63" s="9" t="s">
        <v>255</v>
      </c>
      <c r="N63" s="18"/>
      <c r="O63" s="19"/>
      <c r="P63" s="70" t="s">
        <v>256</v>
      </c>
      <c r="Q63" s="19">
        <f t="shared" si="1"/>
        <v>35000</v>
      </c>
    </row>
    <row r="64" spans="1:17" ht="25.5" x14ac:dyDescent="0.25">
      <c r="A64" s="20" t="s">
        <v>252</v>
      </c>
      <c r="B64" s="10" t="s">
        <v>47</v>
      </c>
      <c r="C64" s="23" t="s">
        <v>252</v>
      </c>
      <c r="D64" s="11" t="s">
        <v>257</v>
      </c>
      <c r="E64" s="22" t="s">
        <v>21</v>
      </c>
      <c r="F64" s="22"/>
      <c r="G64" s="14"/>
      <c r="H64" s="23" t="s">
        <v>205</v>
      </c>
      <c r="I64" s="20" t="s">
        <v>215</v>
      </c>
      <c r="J64" s="19">
        <v>500000</v>
      </c>
      <c r="K64" s="9" t="s">
        <v>254</v>
      </c>
      <c r="L64" s="24">
        <v>41487</v>
      </c>
      <c r="M64" s="9" t="s">
        <v>255</v>
      </c>
      <c r="N64" s="18"/>
      <c r="O64" s="19"/>
      <c r="P64" s="70" t="s">
        <v>258</v>
      </c>
      <c r="Q64" s="19">
        <f t="shared" si="1"/>
        <v>500000</v>
      </c>
    </row>
    <row r="65" spans="1:17" ht="25.5" x14ac:dyDescent="0.25">
      <c r="A65" s="20" t="s">
        <v>163</v>
      </c>
      <c r="B65" s="10" t="s">
        <v>18</v>
      </c>
      <c r="C65" s="20"/>
      <c r="D65" s="21" t="s">
        <v>259</v>
      </c>
      <c r="E65" s="22" t="s">
        <v>21</v>
      </c>
      <c r="F65" s="22"/>
      <c r="G65" s="14"/>
      <c r="H65" s="23" t="s">
        <v>205</v>
      </c>
      <c r="I65" s="20" t="s">
        <v>250</v>
      </c>
      <c r="J65" s="19">
        <v>30000</v>
      </c>
      <c r="K65" s="9" t="s">
        <v>166</v>
      </c>
      <c r="L65" s="24">
        <v>41487</v>
      </c>
      <c r="M65" s="9"/>
      <c r="N65" s="18"/>
      <c r="O65" s="19"/>
      <c r="P65" s="70"/>
      <c r="Q65" s="19">
        <f t="shared" si="1"/>
        <v>30000</v>
      </c>
    </row>
    <row r="66" spans="1:17" ht="25.5" x14ac:dyDescent="0.25">
      <c r="A66" s="28" t="s">
        <v>260</v>
      </c>
      <c r="B66" s="29"/>
      <c r="C66" s="28"/>
      <c r="D66" s="11" t="s">
        <v>261</v>
      </c>
      <c r="E66" s="16"/>
      <c r="F66" s="16"/>
      <c r="G66" s="16"/>
      <c r="H66" s="23" t="s">
        <v>205</v>
      </c>
      <c r="I66" s="26" t="s">
        <v>215</v>
      </c>
      <c r="J66" s="15">
        <v>2286852</v>
      </c>
      <c r="K66" s="26" t="s">
        <v>262</v>
      </c>
      <c r="L66" s="17">
        <v>41518</v>
      </c>
      <c r="M66" s="9" t="s">
        <v>263</v>
      </c>
      <c r="N66" s="16"/>
      <c r="O66" s="15">
        <v>1135779</v>
      </c>
      <c r="P66" s="26" t="s">
        <v>264</v>
      </c>
      <c r="Q66" s="19">
        <f t="shared" si="1"/>
        <v>1151073</v>
      </c>
    </row>
    <row r="67" spans="1:17" ht="51.75" x14ac:dyDescent="0.25">
      <c r="A67" s="28" t="s">
        <v>265</v>
      </c>
      <c r="B67" s="10"/>
      <c r="C67" s="36" t="s">
        <v>266</v>
      </c>
      <c r="D67" s="21" t="s">
        <v>267</v>
      </c>
      <c r="E67" s="22" t="s">
        <v>21</v>
      </c>
      <c r="F67" s="22"/>
      <c r="G67" s="22"/>
      <c r="H67" s="26" t="s">
        <v>205</v>
      </c>
      <c r="I67" s="26" t="s">
        <v>215</v>
      </c>
      <c r="J67" s="15">
        <f>40000*10</f>
        <v>400000</v>
      </c>
      <c r="K67" s="26" t="s">
        <v>262</v>
      </c>
      <c r="L67" s="17">
        <v>41518</v>
      </c>
      <c r="M67" s="9" t="s">
        <v>268</v>
      </c>
      <c r="N67" s="16"/>
      <c r="O67" s="15"/>
      <c r="P67" s="26" t="s">
        <v>269</v>
      </c>
      <c r="Q67" s="19">
        <f t="shared" si="1"/>
        <v>400000</v>
      </c>
    </row>
    <row r="68" spans="1:17" ht="25.5" x14ac:dyDescent="0.25">
      <c r="A68" s="20" t="s">
        <v>169</v>
      </c>
      <c r="B68" s="10" t="s">
        <v>47</v>
      </c>
      <c r="C68" s="20" t="s">
        <v>270</v>
      </c>
      <c r="D68" s="21" t="s">
        <v>271</v>
      </c>
      <c r="E68" s="22" t="s">
        <v>21</v>
      </c>
      <c r="F68" s="14"/>
      <c r="G68" s="14"/>
      <c r="H68" s="23" t="s">
        <v>205</v>
      </c>
      <c r="I68" s="20" t="s">
        <v>250</v>
      </c>
      <c r="J68" s="19">
        <v>30000</v>
      </c>
      <c r="K68" s="9" t="s">
        <v>172</v>
      </c>
      <c r="L68" s="24">
        <v>41821</v>
      </c>
      <c r="M68" s="9"/>
      <c r="N68" s="18"/>
      <c r="O68" s="19"/>
      <c r="P68" s="70"/>
      <c r="Q68" s="19">
        <f t="shared" si="1"/>
        <v>30000</v>
      </c>
    </row>
    <row r="69" spans="1:17" ht="38.25" x14ac:dyDescent="0.25">
      <c r="A69" s="20" t="s">
        <v>17</v>
      </c>
      <c r="B69" s="33" t="s">
        <v>18</v>
      </c>
      <c r="C69" s="20" t="s">
        <v>188</v>
      </c>
      <c r="D69" s="21" t="s">
        <v>272</v>
      </c>
      <c r="E69" s="22" t="s">
        <v>21</v>
      </c>
      <c r="F69" s="14"/>
      <c r="G69" s="14"/>
      <c r="H69" s="23" t="s">
        <v>205</v>
      </c>
      <c r="I69" s="20" t="s">
        <v>215</v>
      </c>
      <c r="J69" s="19">
        <v>675000</v>
      </c>
      <c r="K69" s="9" t="s">
        <v>175</v>
      </c>
      <c r="L69" s="24">
        <v>41852</v>
      </c>
      <c r="M69" s="9"/>
      <c r="N69" s="18" t="s">
        <v>45</v>
      </c>
      <c r="O69" s="19"/>
      <c r="P69" s="71" t="s">
        <v>273</v>
      </c>
      <c r="Q69" s="19">
        <f t="shared" si="1"/>
        <v>675000</v>
      </c>
    </row>
    <row r="70" spans="1:17" ht="25.5" x14ac:dyDescent="0.25">
      <c r="A70" s="20" t="s">
        <v>17</v>
      </c>
      <c r="B70" s="29" t="s">
        <v>18</v>
      </c>
      <c r="C70" s="20" t="s">
        <v>274</v>
      </c>
      <c r="D70" s="21" t="s">
        <v>275</v>
      </c>
      <c r="E70" s="22" t="s">
        <v>21</v>
      </c>
      <c r="F70" s="14"/>
      <c r="G70" s="14"/>
      <c r="H70" s="20" t="s">
        <v>205</v>
      </c>
      <c r="I70" s="20" t="s">
        <v>215</v>
      </c>
      <c r="J70" s="19">
        <v>50000</v>
      </c>
      <c r="K70" s="9" t="s">
        <v>175</v>
      </c>
      <c r="L70" s="24">
        <v>41852</v>
      </c>
      <c r="M70" s="9" t="s">
        <v>276</v>
      </c>
      <c r="N70" s="18" t="s">
        <v>45</v>
      </c>
      <c r="O70" s="19"/>
      <c r="P70" s="70"/>
      <c r="Q70" s="19">
        <f t="shared" si="1"/>
        <v>50000</v>
      </c>
    </row>
    <row r="71" spans="1:17" ht="25.5" x14ac:dyDescent="0.25">
      <c r="A71" s="20" t="s">
        <v>17</v>
      </c>
      <c r="B71" s="33" t="s">
        <v>18</v>
      </c>
      <c r="C71" s="20" t="s">
        <v>173</v>
      </c>
      <c r="D71" s="21" t="s">
        <v>277</v>
      </c>
      <c r="E71" s="22" t="s">
        <v>21</v>
      </c>
      <c r="F71" s="14"/>
      <c r="G71" s="14"/>
      <c r="H71" s="23" t="s">
        <v>205</v>
      </c>
      <c r="I71" s="20" t="s">
        <v>226</v>
      </c>
      <c r="J71" s="19">
        <v>250000</v>
      </c>
      <c r="K71" s="9" t="s">
        <v>175</v>
      </c>
      <c r="L71" s="24">
        <v>41852</v>
      </c>
      <c r="M71" s="9"/>
      <c r="N71" s="18">
        <v>2025</v>
      </c>
      <c r="O71" s="19"/>
      <c r="P71" s="70"/>
      <c r="Q71" s="19">
        <f t="shared" si="1"/>
        <v>250000</v>
      </c>
    </row>
    <row r="72" spans="1:17" ht="38.25" x14ac:dyDescent="0.25">
      <c r="A72" s="37" t="s">
        <v>278</v>
      </c>
      <c r="B72" s="38" t="s">
        <v>40</v>
      </c>
      <c r="C72" s="37" t="s">
        <v>278</v>
      </c>
      <c r="D72" s="39" t="s">
        <v>279</v>
      </c>
      <c r="E72" s="22" t="s">
        <v>21</v>
      </c>
      <c r="F72" s="40"/>
      <c r="G72" s="40"/>
      <c r="H72" s="41" t="s">
        <v>205</v>
      </c>
      <c r="I72" s="37" t="s">
        <v>215</v>
      </c>
      <c r="J72" s="42">
        <v>50000</v>
      </c>
      <c r="K72" s="79" t="s">
        <v>682</v>
      </c>
      <c r="L72" s="24">
        <v>41913</v>
      </c>
      <c r="M72" s="9"/>
      <c r="N72" s="18">
        <v>2017</v>
      </c>
      <c r="O72" s="19"/>
      <c r="P72" s="9"/>
      <c r="Q72" s="19">
        <f t="shared" si="1"/>
        <v>50000</v>
      </c>
    </row>
    <row r="73" spans="1:17" ht="38.25" x14ac:dyDescent="0.25">
      <c r="A73" s="37" t="s">
        <v>280</v>
      </c>
      <c r="B73" s="10" t="s">
        <v>40</v>
      </c>
      <c r="C73" s="37" t="s">
        <v>281</v>
      </c>
      <c r="D73" s="39" t="s">
        <v>282</v>
      </c>
      <c r="E73" s="22" t="s">
        <v>21</v>
      </c>
      <c r="F73" s="40"/>
      <c r="G73" s="40"/>
      <c r="H73" s="41" t="s">
        <v>205</v>
      </c>
      <c r="I73" s="37" t="s">
        <v>206</v>
      </c>
      <c r="J73" s="42">
        <v>100000</v>
      </c>
      <c r="K73" s="79" t="s">
        <v>682</v>
      </c>
      <c r="L73" s="24">
        <v>41913</v>
      </c>
      <c r="M73" s="9"/>
      <c r="N73" s="18">
        <v>2030</v>
      </c>
      <c r="O73" s="19"/>
      <c r="P73" s="9"/>
      <c r="Q73" s="19">
        <f t="shared" si="1"/>
        <v>100000</v>
      </c>
    </row>
    <row r="74" spans="1:17" ht="25.5" x14ac:dyDescent="0.25">
      <c r="A74" s="23" t="s">
        <v>283</v>
      </c>
      <c r="B74" s="43" t="s">
        <v>284</v>
      </c>
      <c r="C74" s="11" t="s">
        <v>285</v>
      </c>
      <c r="D74" s="11" t="s">
        <v>286</v>
      </c>
      <c r="E74" s="43" t="s">
        <v>199</v>
      </c>
      <c r="F74" s="43"/>
      <c r="G74" s="43"/>
      <c r="H74" s="23" t="s">
        <v>205</v>
      </c>
      <c r="I74" s="20" t="s">
        <v>215</v>
      </c>
      <c r="J74" s="15">
        <v>120000</v>
      </c>
      <c r="K74" s="9" t="s">
        <v>287</v>
      </c>
      <c r="L74" s="24">
        <v>42278</v>
      </c>
      <c r="M74" s="26" t="s">
        <v>288</v>
      </c>
      <c r="N74" s="16" t="s">
        <v>289</v>
      </c>
      <c r="O74" s="15"/>
      <c r="P74" s="72" t="s">
        <v>290</v>
      </c>
      <c r="Q74" s="19">
        <f t="shared" si="1"/>
        <v>120000</v>
      </c>
    </row>
    <row r="75" spans="1:17" ht="25.5" x14ac:dyDescent="0.25">
      <c r="A75" s="23" t="s">
        <v>283</v>
      </c>
      <c r="B75" s="43" t="s">
        <v>284</v>
      </c>
      <c r="C75" s="11" t="s">
        <v>291</v>
      </c>
      <c r="D75" s="11" t="s">
        <v>292</v>
      </c>
      <c r="E75" s="43" t="s">
        <v>199</v>
      </c>
      <c r="F75" s="43"/>
      <c r="G75" s="43"/>
      <c r="H75" s="23" t="s">
        <v>205</v>
      </c>
      <c r="I75" s="20" t="s">
        <v>215</v>
      </c>
      <c r="J75" s="15">
        <v>150000</v>
      </c>
      <c r="K75" s="9" t="s">
        <v>287</v>
      </c>
      <c r="L75" s="24">
        <v>42278</v>
      </c>
      <c r="M75" s="26" t="s">
        <v>293</v>
      </c>
      <c r="N75" s="16" t="s">
        <v>289</v>
      </c>
      <c r="O75" s="15"/>
      <c r="P75" s="72" t="s">
        <v>290</v>
      </c>
      <c r="Q75" s="19">
        <f t="shared" si="1"/>
        <v>150000</v>
      </c>
    </row>
    <row r="76" spans="1:17" ht="25.5" x14ac:dyDescent="0.25">
      <c r="A76" s="23" t="s">
        <v>283</v>
      </c>
      <c r="B76" s="43" t="s">
        <v>284</v>
      </c>
      <c r="C76" s="11" t="s">
        <v>294</v>
      </c>
      <c r="D76" s="11" t="s">
        <v>295</v>
      </c>
      <c r="E76" s="43" t="s">
        <v>199</v>
      </c>
      <c r="F76" s="43"/>
      <c r="G76" s="43"/>
      <c r="H76" s="23" t="s">
        <v>205</v>
      </c>
      <c r="I76" s="20" t="s">
        <v>215</v>
      </c>
      <c r="J76" s="15">
        <v>125000</v>
      </c>
      <c r="K76" s="9" t="s">
        <v>287</v>
      </c>
      <c r="L76" s="24">
        <v>42278</v>
      </c>
      <c r="M76" s="26" t="s">
        <v>296</v>
      </c>
      <c r="N76" s="16" t="s">
        <v>289</v>
      </c>
      <c r="O76" s="15"/>
      <c r="P76" s="72" t="s">
        <v>290</v>
      </c>
      <c r="Q76" s="19">
        <f t="shared" si="1"/>
        <v>125000</v>
      </c>
    </row>
    <row r="77" spans="1:17" ht="25.5" x14ac:dyDescent="0.25">
      <c r="A77" s="23" t="s">
        <v>283</v>
      </c>
      <c r="B77" s="43" t="s">
        <v>284</v>
      </c>
      <c r="C77" s="11" t="s">
        <v>297</v>
      </c>
      <c r="D77" s="11" t="s">
        <v>298</v>
      </c>
      <c r="E77" s="43" t="s">
        <v>199</v>
      </c>
      <c r="F77" s="43"/>
      <c r="G77" s="43"/>
      <c r="H77" s="23" t="s">
        <v>205</v>
      </c>
      <c r="I77" s="20" t="s">
        <v>215</v>
      </c>
      <c r="J77" s="15">
        <v>1500000</v>
      </c>
      <c r="K77" s="9" t="s">
        <v>287</v>
      </c>
      <c r="L77" s="24">
        <v>42278</v>
      </c>
      <c r="M77" s="26" t="s">
        <v>299</v>
      </c>
      <c r="N77" s="16" t="s">
        <v>300</v>
      </c>
      <c r="O77" s="25"/>
      <c r="P77" s="72" t="s">
        <v>301</v>
      </c>
      <c r="Q77" s="19">
        <f t="shared" si="1"/>
        <v>1500000</v>
      </c>
    </row>
    <row r="78" spans="1:17" ht="38.25" x14ac:dyDescent="0.25">
      <c r="A78" s="23" t="s">
        <v>283</v>
      </c>
      <c r="B78" s="43" t="s">
        <v>284</v>
      </c>
      <c r="C78" s="11" t="s">
        <v>302</v>
      </c>
      <c r="D78" s="11" t="s">
        <v>303</v>
      </c>
      <c r="E78" s="43" t="s">
        <v>199</v>
      </c>
      <c r="F78" s="43"/>
      <c r="G78" s="43"/>
      <c r="H78" s="23" t="s">
        <v>205</v>
      </c>
      <c r="I78" s="20" t="s">
        <v>215</v>
      </c>
      <c r="J78" s="15">
        <v>35000</v>
      </c>
      <c r="K78" s="9" t="s">
        <v>287</v>
      </c>
      <c r="L78" s="24">
        <v>42278</v>
      </c>
      <c r="M78" s="26" t="s">
        <v>304</v>
      </c>
      <c r="N78" s="16" t="s">
        <v>289</v>
      </c>
      <c r="O78" s="19"/>
      <c r="P78" s="72" t="s">
        <v>305</v>
      </c>
      <c r="Q78" s="19">
        <f t="shared" si="1"/>
        <v>35000</v>
      </c>
    </row>
    <row r="79" spans="1:17" ht="25.5" x14ac:dyDescent="0.25">
      <c r="A79" s="23" t="s">
        <v>283</v>
      </c>
      <c r="B79" s="43" t="s">
        <v>284</v>
      </c>
      <c r="C79" s="11" t="s">
        <v>302</v>
      </c>
      <c r="D79" s="11" t="s">
        <v>306</v>
      </c>
      <c r="E79" s="43" t="s">
        <v>199</v>
      </c>
      <c r="F79" s="43"/>
      <c r="G79" s="43"/>
      <c r="H79" s="23" t="s">
        <v>205</v>
      </c>
      <c r="I79" s="20" t="s">
        <v>215</v>
      </c>
      <c r="J79" s="15">
        <v>35000</v>
      </c>
      <c r="K79" s="9" t="s">
        <v>287</v>
      </c>
      <c r="L79" s="24">
        <v>42278</v>
      </c>
      <c r="M79" s="26" t="s">
        <v>304</v>
      </c>
      <c r="N79" s="16" t="s">
        <v>289</v>
      </c>
      <c r="O79" s="15"/>
      <c r="P79" s="26"/>
      <c r="Q79" s="19">
        <f t="shared" si="1"/>
        <v>35000</v>
      </c>
    </row>
    <row r="80" spans="1:17" ht="25.5" x14ac:dyDescent="0.25">
      <c r="A80" s="23" t="s">
        <v>283</v>
      </c>
      <c r="B80" s="43" t="s">
        <v>284</v>
      </c>
      <c r="C80" s="11" t="s">
        <v>302</v>
      </c>
      <c r="D80" s="11" t="s">
        <v>307</v>
      </c>
      <c r="E80" s="43" t="s">
        <v>199</v>
      </c>
      <c r="F80" s="43"/>
      <c r="G80" s="43"/>
      <c r="H80" s="23" t="s">
        <v>205</v>
      </c>
      <c r="I80" s="20" t="s">
        <v>215</v>
      </c>
      <c r="J80" s="15">
        <v>10000</v>
      </c>
      <c r="K80" s="9" t="s">
        <v>287</v>
      </c>
      <c r="L80" s="24">
        <v>42278</v>
      </c>
      <c r="M80" s="26" t="s">
        <v>308</v>
      </c>
      <c r="N80" s="16" t="s">
        <v>289</v>
      </c>
      <c r="O80" s="19"/>
      <c r="P80" s="72" t="s">
        <v>301</v>
      </c>
      <c r="Q80" s="19">
        <f t="shared" si="1"/>
        <v>10000</v>
      </c>
    </row>
    <row r="81" spans="1:17" ht="25.5" x14ac:dyDescent="0.25">
      <c r="A81" s="32" t="s">
        <v>227</v>
      </c>
      <c r="B81" s="29"/>
      <c r="C81" s="32"/>
      <c r="D81" s="11" t="s">
        <v>309</v>
      </c>
      <c r="E81" s="22" t="s">
        <v>21</v>
      </c>
      <c r="F81" s="22"/>
      <c r="G81" s="22"/>
      <c r="H81" s="23" t="s">
        <v>205</v>
      </c>
      <c r="I81" s="26" t="s">
        <v>206</v>
      </c>
      <c r="J81" s="15" t="s">
        <v>230</v>
      </c>
      <c r="K81" s="9" t="s">
        <v>231</v>
      </c>
      <c r="L81" s="16"/>
      <c r="M81" s="9" t="s">
        <v>310</v>
      </c>
      <c r="N81" s="18">
        <v>2023</v>
      </c>
      <c r="O81" s="15"/>
      <c r="P81" s="26"/>
      <c r="Q81" s="19" t="s">
        <v>230</v>
      </c>
    </row>
    <row r="82" spans="1:17" ht="25.5" x14ac:dyDescent="0.25">
      <c r="A82" s="20" t="s">
        <v>311</v>
      </c>
      <c r="B82" s="10" t="s">
        <v>312</v>
      </c>
      <c r="C82" s="20" t="s">
        <v>65</v>
      </c>
      <c r="D82" s="21" t="s">
        <v>313</v>
      </c>
      <c r="E82" s="16"/>
      <c r="F82" s="16"/>
      <c r="G82" s="16"/>
      <c r="H82" s="23" t="s">
        <v>205</v>
      </c>
      <c r="I82" s="26" t="s">
        <v>206</v>
      </c>
      <c r="J82" s="19">
        <v>250000</v>
      </c>
      <c r="K82" s="80"/>
      <c r="L82" s="19"/>
      <c r="M82" s="66"/>
      <c r="N82" s="44"/>
      <c r="O82" s="19"/>
      <c r="P82" s="73"/>
      <c r="Q82" s="19">
        <f t="shared" ref="Q82:Q145" si="2">J82-O82</f>
        <v>250000</v>
      </c>
    </row>
    <row r="83" spans="1:17" ht="38.25" x14ac:dyDescent="0.25">
      <c r="A83" s="20" t="s">
        <v>314</v>
      </c>
      <c r="B83" s="10" t="s">
        <v>18</v>
      </c>
      <c r="C83" s="20" t="s">
        <v>315</v>
      </c>
      <c r="D83" s="21" t="s">
        <v>316</v>
      </c>
      <c r="E83" s="22" t="s">
        <v>21</v>
      </c>
      <c r="F83" s="22"/>
      <c r="G83" s="22"/>
      <c r="H83" s="23" t="s">
        <v>205</v>
      </c>
      <c r="I83" s="26" t="s">
        <v>215</v>
      </c>
      <c r="J83" s="19">
        <v>100000</v>
      </c>
      <c r="K83" s="9" t="s">
        <v>317</v>
      </c>
      <c r="L83" s="24"/>
      <c r="M83" s="9"/>
      <c r="N83" s="18"/>
      <c r="O83" s="19"/>
      <c r="P83" s="70"/>
      <c r="Q83" s="19">
        <f t="shared" si="2"/>
        <v>100000</v>
      </c>
    </row>
    <row r="84" spans="1:17" ht="25.5" x14ac:dyDescent="0.25">
      <c r="A84" s="20" t="s">
        <v>156</v>
      </c>
      <c r="B84" s="10" t="s">
        <v>18</v>
      </c>
      <c r="C84" s="20" t="s">
        <v>318</v>
      </c>
      <c r="D84" s="21" t="s">
        <v>319</v>
      </c>
      <c r="E84" s="22" t="s">
        <v>21</v>
      </c>
      <c r="F84" s="22"/>
      <c r="G84" s="22"/>
      <c r="H84" s="23" t="s">
        <v>205</v>
      </c>
      <c r="I84" s="26" t="s">
        <v>215</v>
      </c>
      <c r="J84" s="19">
        <v>30000</v>
      </c>
      <c r="K84" s="9" t="s">
        <v>317</v>
      </c>
      <c r="L84" s="24"/>
      <c r="M84" s="9"/>
      <c r="N84" s="18"/>
      <c r="O84" s="19"/>
      <c r="P84" s="70"/>
      <c r="Q84" s="19">
        <f t="shared" si="2"/>
        <v>30000</v>
      </c>
    </row>
    <row r="85" spans="1:17" ht="25.5" x14ac:dyDescent="0.25">
      <c r="A85" s="20" t="s">
        <v>320</v>
      </c>
      <c r="B85" s="10" t="s">
        <v>321</v>
      </c>
      <c r="C85" s="20" t="s">
        <v>320</v>
      </c>
      <c r="D85" s="21" t="s">
        <v>322</v>
      </c>
      <c r="E85" s="22" t="s">
        <v>21</v>
      </c>
      <c r="F85" s="22"/>
      <c r="G85" s="22"/>
      <c r="H85" s="23" t="s">
        <v>205</v>
      </c>
      <c r="I85" s="26" t="s">
        <v>215</v>
      </c>
      <c r="J85" s="19">
        <v>390000</v>
      </c>
      <c r="K85" s="9" t="s">
        <v>317</v>
      </c>
      <c r="L85" s="24"/>
      <c r="M85" s="9"/>
      <c r="N85" s="18"/>
      <c r="O85" s="19"/>
      <c r="P85" s="70"/>
      <c r="Q85" s="19">
        <f t="shared" si="2"/>
        <v>390000</v>
      </c>
    </row>
    <row r="86" spans="1:17" ht="38.25" x14ac:dyDescent="0.25">
      <c r="A86" s="20" t="s">
        <v>53</v>
      </c>
      <c r="B86" s="10" t="s">
        <v>18</v>
      </c>
      <c r="C86" s="20" t="s">
        <v>323</v>
      </c>
      <c r="D86" s="21" t="s">
        <v>324</v>
      </c>
      <c r="E86" s="22" t="s">
        <v>21</v>
      </c>
      <c r="F86" s="22"/>
      <c r="G86" s="22"/>
      <c r="H86" s="23" t="s">
        <v>205</v>
      </c>
      <c r="I86" s="26" t="s">
        <v>215</v>
      </c>
      <c r="J86" s="19">
        <v>22400</v>
      </c>
      <c r="K86" s="9" t="s">
        <v>317</v>
      </c>
      <c r="L86" s="24"/>
      <c r="M86" s="9"/>
      <c r="N86" s="18"/>
      <c r="O86" s="19"/>
      <c r="P86" s="70"/>
      <c r="Q86" s="19">
        <f t="shared" si="2"/>
        <v>22400</v>
      </c>
    </row>
    <row r="87" spans="1:17" ht="25.5" x14ac:dyDescent="0.25">
      <c r="A87" s="20" t="s">
        <v>33</v>
      </c>
      <c r="B87" s="10" t="s">
        <v>34</v>
      </c>
      <c r="C87" s="20" t="s">
        <v>325</v>
      </c>
      <c r="D87" s="21" t="s">
        <v>326</v>
      </c>
      <c r="E87" s="14"/>
      <c r="F87" s="14" t="s">
        <v>21</v>
      </c>
      <c r="G87" s="14" t="s">
        <v>21</v>
      </c>
      <c r="H87" s="45" t="s">
        <v>327</v>
      </c>
      <c r="I87" s="20" t="s">
        <v>328</v>
      </c>
      <c r="J87" s="19">
        <v>1000000</v>
      </c>
      <c r="K87" s="9" t="s">
        <v>37</v>
      </c>
      <c r="L87" s="24">
        <v>41365</v>
      </c>
      <c r="M87" s="9"/>
      <c r="N87" s="18"/>
      <c r="O87" s="19"/>
      <c r="P87" s="70"/>
      <c r="Q87" s="19">
        <f t="shared" si="2"/>
        <v>1000000</v>
      </c>
    </row>
    <row r="88" spans="1:17" x14ac:dyDescent="0.25">
      <c r="A88" s="20" t="s">
        <v>132</v>
      </c>
      <c r="B88" s="10" t="s">
        <v>34</v>
      </c>
      <c r="C88" s="20" t="s">
        <v>133</v>
      </c>
      <c r="D88" s="21" t="s">
        <v>329</v>
      </c>
      <c r="E88" s="14"/>
      <c r="F88" s="14" t="s">
        <v>21</v>
      </c>
      <c r="G88" s="14" t="s">
        <v>21</v>
      </c>
      <c r="H88" s="45" t="s">
        <v>327</v>
      </c>
      <c r="I88" s="20" t="s">
        <v>328</v>
      </c>
      <c r="J88" s="19">
        <v>200000</v>
      </c>
      <c r="K88" s="9" t="s">
        <v>135</v>
      </c>
      <c r="L88" s="24">
        <v>41365</v>
      </c>
      <c r="M88" s="9"/>
      <c r="N88" s="18">
        <v>2020</v>
      </c>
      <c r="O88" s="19"/>
      <c r="P88" s="70"/>
      <c r="Q88" s="19">
        <f t="shared" si="2"/>
        <v>200000</v>
      </c>
    </row>
    <row r="89" spans="1:17" ht="25.5" x14ac:dyDescent="0.25">
      <c r="A89" s="20" t="s">
        <v>330</v>
      </c>
      <c r="B89" s="10" t="s">
        <v>70</v>
      </c>
      <c r="C89" s="20" t="s">
        <v>331</v>
      </c>
      <c r="D89" s="21" t="s">
        <v>332</v>
      </c>
      <c r="E89" s="14" t="s">
        <v>21</v>
      </c>
      <c r="F89" s="14" t="s">
        <v>21</v>
      </c>
      <c r="G89" s="14" t="s">
        <v>21</v>
      </c>
      <c r="H89" s="23" t="s">
        <v>333</v>
      </c>
      <c r="I89" s="20" t="s">
        <v>334</v>
      </c>
      <c r="J89" s="19">
        <v>50000</v>
      </c>
      <c r="K89" s="9" t="s">
        <v>335</v>
      </c>
      <c r="L89" s="24">
        <v>41365</v>
      </c>
      <c r="M89" s="9"/>
      <c r="N89" s="18"/>
      <c r="O89" s="19"/>
      <c r="P89" s="70"/>
      <c r="Q89" s="19">
        <f t="shared" si="2"/>
        <v>50000</v>
      </c>
    </row>
    <row r="90" spans="1:17" ht="25.5" x14ac:dyDescent="0.25">
      <c r="A90" s="20" t="s">
        <v>336</v>
      </c>
      <c r="B90" s="10" t="s">
        <v>18</v>
      </c>
      <c r="C90" s="20" t="s">
        <v>337</v>
      </c>
      <c r="D90" s="21" t="s">
        <v>338</v>
      </c>
      <c r="E90" s="14" t="s">
        <v>21</v>
      </c>
      <c r="F90" s="14" t="s">
        <v>21</v>
      </c>
      <c r="G90" s="14" t="s">
        <v>21</v>
      </c>
      <c r="H90" s="23" t="s">
        <v>333</v>
      </c>
      <c r="I90" s="20" t="s">
        <v>334</v>
      </c>
      <c r="J90" s="19">
        <v>50000</v>
      </c>
      <c r="K90" s="9" t="s">
        <v>339</v>
      </c>
      <c r="L90" s="24">
        <v>41365</v>
      </c>
      <c r="M90" s="9"/>
      <c r="N90" s="18"/>
      <c r="O90" s="19"/>
      <c r="P90" s="70"/>
      <c r="Q90" s="19">
        <f t="shared" si="2"/>
        <v>50000</v>
      </c>
    </row>
    <row r="91" spans="1:17" ht="25.5" x14ac:dyDescent="0.25">
      <c r="A91" s="20" t="s">
        <v>340</v>
      </c>
      <c r="B91" s="10" t="s">
        <v>47</v>
      </c>
      <c r="C91" s="20" t="s">
        <v>341</v>
      </c>
      <c r="D91" s="21" t="s">
        <v>342</v>
      </c>
      <c r="E91" s="14" t="s">
        <v>21</v>
      </c>
      <c r="F91" s="14" t="s">
        <v>21</v>
      </c>
      <c r="G91" s="14" t="s">
        <v>21</v>
      </c>
      <c r="H91" s="23" t="s">
        <v>333</v>
      </c>
      <c r="I91" s="20" t="s">
        <v>334</v>
      </c>
      <c r="J91" s="19">
        <v>50000</v>
      </c>
      <c r="K91" s="9" t="s">
        <v>343</v>
      </c>
      <c r="L91" s="24">
        <v>41365</v>
      </c>
      <c r="M91" s="9"/>
      <c r="N91" s="18"/>
      <c r="O91" s="19"/>
      <c r="P91" s="70"/>
      <c r="Q91" s="19">
        <f t="shared" si="2"/>
        <v>50000</v>
      </c>
    </row>
    <row r="92" spans="1:17" ht="25.5" x14ac:dyDescent="0.25">
      <c r="A92" s="20" t="s">
        <v>110</v>
      </c>
      <c r="B92" s="10" t="s">
        <v>70</v>
      </c>
      <c r="C92" s="20" t="s">
        <v>344</v>
      </c>
      <c r="D92" s="21" t="s">
        <v>345</v>
      </c>
      <c r="E92" s="14" t="s">
        <v>21</v>
      </c>
      <c r="F92" s="14" t="s">
        <v>21</v>
      </c>
      <c r="G92" s="14" t="s">
        <v>21</v>
      </c>
      <c r="H92" s="23" t="s">
        <v>333</v>
      </c>
      <c r="I92" s="20" t="s">
        <v>334</v>
      </c>
      <c r="J92" s="19">
        <v>850000</v>
      </c>
      <c r="K92" s="9" t="s">
        <v>112</v>
      </c>
      <c r="L92" s="24">
        <v>41365</v>
      </c>
      <c r="M92" s="9"/>
      <c r="N92" s="18"/>
      <c r="O92" s="19"/>
      <c r="P92" s="70"/>
      <c r="Q92" s="19">
        <f t="shared" si="2"/>
        <v>850000</v>
      </c>
    </row>
    <row r="93" spans="1:17" ht="25.5" x14ac:dyDescent="0.25">
      <c r="A93" s="20" t="s">
        <v>346</v>
      </c>
      <c r="B93" s="10" t="s">
        <v>70</v>
      </c>
      <c r="C93" s="20" t="s">
        <v>347</v>
      </c>
      <c r="D93" s="21" t="s">
        <v>348</v>
      </c>
      <c r="E93" s="14" t="s">
        <v>21</v>
      </c>
      <c r="F93" s="14" t="s">
        <v>21</v>
      </c>
      <c r="G93" s="14" t="s">
        <v>21</v>
      </c>
      <c r="H93" s="23" t="s">
        <v>333</v>
      </c>
      <c r="I93" s="20" t="s">
        <v>334</v>
      </c>
      <c r="J93" s="19">
        <v>100000</v>
      </c>
      <c r="K93" s="9" t="s">
        <v>349</v>
      </c>
      <c r="L93" s="24">
        <v>41365</v>
      </c>
      <c r="M93" s="9" t="s">
        <v>350</v>
      </c>
      <c r="N93" s="18" t="s">
        <v>351</v>
      </c>
      <c r="O93" s="19"/>
      <c r="P93" s="70"/>
      <c r="Q93" s="19">
        <f t="shared" si="2"/>
        <v>100000</v>
      </c>
    </row>
    <row r="94" spans="1:17" ht="25.5" x14ac:dyDescent="0.25">
      <c r="A94" s="20" t="s">
        <v>113</v>
      </c>
      <c r="B94" s="29" t="s">
        <v>47</v>
      </c>
      <c r="C94" s="20" t="s">
        <v>352</v>
      </c>
      <c r="D94" s="21" t="s">
        <v>353</v>
      </c>
      <c r="E94" s="14" t="s">
        <v>21</v>
      </c>
      <c r="F94" s="14" t="s">
        <v>21</v>
      </c>
      <c r="G94" s="14" t="s">
        <v>21</v>
      </c>
      <c r="H94" s="23" t="s">
        <v>333</v>
      </c>
      <c r="I94" s="20" t="s">
        <v>334</v>
      </c>
      <c r="J94" s="19">
        <v>350000</v>
      </c>
      <c r="K94" s="9" t="s">
        <v>117</v>
      </c>
      <c r="L94" s="24">
        <v>41365</v>
      </c>
      <c r="M94" s="26" t="s">
        <v>354</v>
      </c>
      <c r="N94" s="18"/>
      <c r="O94" s="19"/>
      <c r="P94" s="70"/>
      <c r="Q94" s="19">
        <f t="shared" si="2"/>
        <v>350000</v>
      </c>
    </row>
    <row r="95" spans="1:17" ht="25.5" x14ac:dyDescent="0.25">
      <c r="A95" s="20" t="s">
        <v>113</v>
      </c>
      <c r="B95" s="29" t="s">
        <v>47</v>
      </c>
      <c r="C95" s="20" t="s">
        <v>114</v>
      </c>
      <c r="D95" s="21" t="s">
        <v>355</v>
      </c>
      <c r="E95" s="14" t="s">
        <v>21</v>
      </c>
      <c r="F95" s="14" t="s">
        <v>21</v>
      </c>
      <c r="G95" s="14" t="s">
        <v>21</v>
      </c>
      <c r="H95" s="23" t="s">
        <v>333</v>
      </c>
      <c r="I95" s="20" t="s">
        <v>334</v>
      </c>
      <c r="J95" s="19">
        <v>25000</v>
      </c>
      <c r="K95" s="9" t="s">
        <v>117</v>
      </c>
      <c r="L95" s="24">
        <v>41365</v>
      </c>
      <c r="M95" s="26" t="s">
        <v>354</v>
      </c>
      <c r="N95" s="18"/>
      <c r="O95" s="19"/>
      <c r="P95" s="70"/>
      <c r="Q95" s="19">
        <f t="shared" si="2"/>
        <v>25000</v>
      </c>
    </row>
    <row r="96" spans="1:17" ht="38.25" x14ac:dyDescent="0.25">
      <c r="A96" s="20" t="s">
        <v>132</v>
      </c>
      <c r="B96" s="10" t="s">
        <v>34</v>
      </c>
      <c r="C96" s="20" t="s">
        <v>356</v>
      </c>
      <c r="D96" s="21" t="s">
        <v>357</v>
      </c>
      <c r="E96" s="14" t="s">
        <v>21</v>
      </c>
      <c r="F96" s="14" t="s">
        <v>21</v>
      </c>
      <c r="G96" s="14" t="s">
        <v>21</v>
      </c>
      <c r="H96" s="23" t="s">
        <v>333</v>
      </c>
      <c r="I96" s="20" t="s">
        <v>358</v>
      </c>
      <c r="J96" s="19">
        <v>65000</v>
      </c>
      <c r="K96" s="9" t="s">
        <v>135</v>
      </c>
      <c r="L96" s="24">
        <v>41395</v>
      </c>
      <c r="M96" s="9"/>
      <c r="N96" s="18">
        <v>2018</v>
      </c>
      <c r="O96" s="19">
        <v>6500</v>
      </c>
      <c r="P96" s="70"/>
      <c r="Q96" s="19">
        <f t="shared" si="2"/>
        <v>58500</v>
      </c>
    </row>
    <row r="97" spans="1:17" ht="38.25" x14ac:dyDescent="0.25">
      <c r="A97" s="20" t="s">
        <v>359</v>
      </c>
      <c r="B97" s="10" t="s">
        <v>360</v>
      </c>
      <c r="C97" s="20" t="s">
        <v>361</v>
      </c>
      <c r="D97" s="21" t="s">
        <v>362</v>
      </c>
      <c r="E97" s="14" t="s">
        <v>21</v>
      </c>
      <c r="F97" s="14"/>
      <c r="G97" s="14" t="s">
        <v>21</v>
      </c>
      <c r="H97" s="23" t="s">
        <v>333</v>
      </c>
      <c r="I97" s="20" t="s">
        <v>363</v>
      </c>
      <c r="J97" s="19">
        <f>5000*10</f>
        <v>50000</v>
      </c>
      <c r="K97" s="9" t="s">
        <v>364</v>
      </c>
      <c r="L97" s="24">
        <v>41426</v>
      </c>
      <c r="M97" s="9" t="s">
        <v>365</v>
      </c>
      <c r="N97" s="18" t="s">
        <v>366</v>
      </c>
      <c r="O97" s="19"/>
      <c r="P97" s="70"/>
      <c r="Q97" s="19">
        <f t="shared" si="2"/>
        <v>50000</v>
      </c>
    </row>
    <row r="98" spans="1:17" ht="25.5" x14ac:dyDescent="0.25">
      <c r="A98" s="20" t="s">
        <v>46</v>
      </c>
      <c r="B98" s="10" t="s">
        <v>47</v>
      </c>
      <c r="C98" s="20" t="s">
        <v>48</v>
      </c>
      <c r="D98" s="21" t="s">
        <v>367</v>
      </c>
      <c r="E98" s="14" t="s">
        <v>21</v>
      </c>
      <c r="F98" s="14" t="s">
        <v>21</v>
      </c>
      <c r="G98" s="14" t="s">
        <v>21</v>
      </c>
      <c r="H98" s="23" t="s">
        <v>333</v>
      </c>
      <c r="I98" s="20" t="s">
        <v>334</v>
      </c>
      <c r="J98" s="19">
        <v>1000000</v>
      </c>
      <c r="K98" s="9" t="s">
        <v>50</v>
      </c>
      <c r="L98" s="24">
        <v>41426</v>
      </c>
      <c r="M98" s="9" t="s">
        <v>368</v>
      </c>
      <c r="N98" s="18" t="s">
        <v>52</v>
      </c>
      <c r="O98" s="19"/>
      <c r="P98" s="70"/>
      <c r="Q98" s="19">
        <f t="shared" si="2"/>
        <v>1000000</v>
      </c>
    </row>
    <row r="99" spans="1:17" ht="38.25" x14ac:dyDescent="0.25">
      <c r="A99" s="20" t="s">
        <v>369</v>
      </c>
      <c r="B99" s="10" t="s">
        <v>18</v>
      </c>
      <c r="C99" s="20" t="s">
        <v>370</v>
      </c>
      <c r="D99" s="21" t="s">
        <v>371</v>
      </c>
      <c r="E99" s="14" t="s">
        <v>21</v>
      </c>
      <c r="F99" s="14" t="s">
        <v>21</v>
      </c>
      <c r="G99" s="14" t="s">
        <v>21</v>
      </c>
      <c r="H99" s="23" t="s">
        <v>333</v>
      </c>
      <c r="I99" s="20" t="s">
        <v>358</v>
      </c>
      <c r="J99" s="19">
        <v>80000</v>
      </c>
      <c r="K99" s="9" t="s">
        <v>372</v>
      </c>
      <c r="L99" s="24">
        <v>41426</v>
      </c>
      <c r="M99" s="9" t="s">
        <v>140</v>
      </c>
      <c r="N99" s="18">
        <v>2015</v>
      </c>
      <c r="O99" s="19">
        <v>5000</v>
      </c>
      <c r="P99" s="70"/>
      <c r="Q99" s="19">
        <f t="shared" si="2"/>
        <v>75000</v>
      </c>
    </row>
    <row r="100" spans="1:17" ht="25.5" x14ac:dyDescent="0.25">
      <c r="A100" s="20" t="s">
        <v>53</v>
      </c>
      <c r="B100" s="10" t="s">
        <v>18</v>
      </c>
      <c r="C100" s="20" t="s">
        <v>373</v>
      </c>
      <c r="D100" s="21" t="s">
        <v>374</v>
      </c>
      <c r="E100" s="14" t="s">
        <v>21</v>
      </c>
      <c r="F100" s="14" t="s">
        <v>21</v>
      </c>
      <c r="G100" s="14" t="s">
        <v>21</v>
      </c>
      <c r="H100" s="23" t="s">
        <v>333</v>
      </c>
      <c r="I100" s="20" t="s">
        <v>375</v>
      </c>
      <c r="J100" s="19">
        <v>100000</v>
      </c>
      <c r="K100" s="9" t="s">
        <v>56</v>
      </c>
      <c r="L100" s="24">
        <v>41426</v>
      </c>
      <c r="M100" s="9" t="s">
        <v>376</v>
      </c>
      <c r="N100" s="18"/>
      <c r="O100" s="19"/>
      <c r="P100" s="70"/>
      <c r="Q100" s="19">
        <f t="shared" si="2"/>
        <v>100000</v>
      </c>
    </row>
    <row r="101" spans="1:17" ht="25.5" x14ac:dyDescent="0.25">
      <c r="A101" s="20" t="s">
        <v>122</v>
      </c>
      <c r="B101" s="10" t="s">
        <v>34</v>
      </c>
      <c r="C101" s="20" t="s">
        <v>377</v>
      </c>
      <c r="D101" s="21" t="s">
        <v>378</v>
      </c>
      <c r="E101" s="14" t="s">
        <v>21</v>
      </c>
      <c r="F101" s="14" t="s">
        <v>21</v>
      </c>
      <c r="G101" s="14" t="s">
        <v>21</v>
      </c>
      <c r="H101" s="23" t="s">
        <v>333</v>
      </c>
      <c r="I101" s="20" t="s">
        <v>358</v>
      </c>
      <c r="J101" s="19">
        <v>50000</v>
      </c>
      <c r="K101" s="9" t="s">
        <v>379</v>
      </c>
      <c r="L101" s="24">
        <v>41426</v>
      </c>
      <c r="M101" s="9"/>
      <c r="N101" s="18">
        <v>2015</v>
      </c>
      <c r="O101" s="19"/>
      <c r="P101" s="70" t="s">
        <v>380</v>
      </c>
      <c r="Q101" s="19">
        <f t="shared" si="2"/>
        <v>50000</v>
      </c>
    </row>
    <row r="102" spans="1:17" ht="25.5" x14ac:dyDescent="0.25">
      <c r="A102" s="20" t="s">
        <v>381</v>
      </c>
      <c r="B102" s="10" t="s">
        <v>18</v>
      </c>
      <c r="C102" s="20" t="s">
        <v>382</v>
      </c>
      <c r="D102" s="21" t="s">
        <v>383</v>
      </c>
      <c r="E102" s="14" t="s">
        <v>21</v>
      </c>
      <c r="F102" s="14" t="s">
        <v>21</v>
      </c>
      <c r="G102" s="14" t="s">
        <v>21</v>
      </c>
      <c r="H102" s="23" t="s">
        <v>333</v>
      </c>
      <c r="I102" s="20" t="s">
        <v>363</v>
      </c>
      <c r="J102" s="19">
        <v>1500000</v>
      </c>
      <c r="K102" s="9" t="s">
        <v>384</v>
      </c>
      <c r="L102" s="24">
        <v>41456</v>
      </c>
      <c r="M102" s="9" t="s">
        <v>385</v>
      </c>
      <c r="N102" s="18">
        <v>2016</v>
      </c>
      <c r="O102" s="19"/>
      <c r="P102" s="70"/>
      <c r="Q102" s="19">
        <f t="shared" si="2"/>
        <v>1500000</v>
      </c>
    </row>
    <row r="103" spans="1:17" ht="38.25" x14ac:dyDescent="0.25">
      <c r="A103" s="20" t="s">
        <v>156</v>
      </c>
      <c r="B103" s="10" t="s">
        <v>18</v>
      </c>
      <c r="C103" s="20" t="s">
        <v>386</v>
      </c>
      <c r="D103" s="21" t="s">
        <v>387</v>
      </c>
      <c r="E103" s="14" t="s">
        <v>21</v>
      </c>
      <c r="F103" s="14" t="s">
        <v>21</v>
      </c>
      <c r="G103" s="14" t="s">
        <v>21</v>
      </c>
      <c r="H103" s="23" t="s">
        <v>333</v>
      </c>
      <c r="I103" s="20" t="s">
        <v>334</v>
      </c>
      <c r="J103" s="19">
        <v>40000</v>
      </c>
      <c r="K103" s="9" t="s">
        <v>251</v>
      </c>
      <c r="L103" s="24">
        <v>41456</v>
      </c>
      <c r="M103" s="9"/>
      <c r="N103" s="18"/>
      <c r="O103" s="19"/>
      <c r="P103" s="70"/>
      <c r="Q103" s="19">
        <f t="shared" si="2"/>
        <v>40000</v>
      </c>
    </row>
    <row r="104" spans="1:17" ht="25.5" x14ac:dyDescent="0.25">
      <c r="A104" s="20" t="s">
        <v>314</v>
      </c>
      <c r="B104" s="10" t="s">
        <v>18</v>
      </c>
      <c r="C104" s="20" t="s">
        <v>388</v>
      </c>
      <c r="D104" s="21" t="s">
        <v>389</v>
      </c>
      <c r="E104" s="14" t="s">
        <v>21</v>
      </c>
      <c r="F104" s="14" t="s">
        <v>21</v>
      </c>
      <c r="G104" s="14" t="s">
        <v>21</v>
      </c>
      <c r="H104" s="23" t="s">
        <v>333</v>
      </c>
      <c r="I104" s="20" t="s">
        <v>334</v>
      </c>
      <c r="J104" s="19">
        <v>400000</v>
      </c>
      <c r="K104" s="9" t="s">
        <v>390</v>
      </c>
      <c r="L104" s="24">
        <v>41487</v>
      </c>
      <c r="M104" s="9"/>
      <c r="N104" s="18" t="s">
        <v>391</v>
      </c>
      <c r="O104" s="19">
        <v>200000</v>
      </c>
      <c r="P104" s="70"/>
      <c r="Q104" s="19">
        <f t="shared" si="2"/>
        <v>200000</v>
      </c>
    </row>
    <row r="105" spans="1:17" ht="25.5" x14ac:dyDescent="0.25">
      <c r="A105" s="20" t="s">
        <v>314</v>
      </c>
      <c r="B105" s="10" t="s">
        <v>18</v>
      </c>
      <c r="C105" s="20" t="s">
        <v>392</v>
      </c>
      <c r="D105" s="21" t="s">
        <v>393</v>
      </c>
      <c r="E105" s="14" t="s">
        <v>21</v>
      </c>
      <c r="F105" s="14" t="s">
        <v>21</v>
      </c>
      <c r="G105" s="14" t="s">
        <v>21</v>
      </c>
      <c r="H105" s="23" t="s">
        <v>333</v>
      </c>
      <c r="I105" s="20" t="s">
        <v>334</v>
      </c>
      <c r="J105" s="19">
        <v>50000</v>
      </c>
      <c r="K105" s="9" t="s">
        <v>390</v>
      </c>
      <c r="L105" s="24">
        <v>41487</v>
      </c>
      <c r="M105" s="9"/>
      <c r="N105" s="18" t="s">
        <v>391</v>
      </c>
      <c r="O105" s="19"/>
      <c r="P105" s="70"/>
      <c r="Q105" s="19">
        <f t="shared" si="2"/>
        <v>50000</v>
      </c>
    </row>
    <row r="106" spans="1:17" ht="25.5" x14ac:dyDescent="0.25">
      <c r="A106" s="20" t="s">
        <v>314</v>
      </c>
      <c r="B106" s="10" t="s">
        <v>18</v>
      </c>
      <c r="C106" s="20" t="s">
        <v>394</v>
      </c>
      <c r="D106" s="21" t="s">
        <v>395</v>
      </c>
      <c r="E106" s="14" t="s">
        <v>21</v>
      </c>
      <c r="F106" s="14" t="s">
        <v>21</v>
      </c>
      <c r="G106" s="14" t="s">
        <v>21</v>
      </c>
      <c r="H106" s="23" t="s">
        <v>333</v>
      </c>
      <c r="I106" s="20" t="s">
        <v>334</v>
      </c>
      <c r="J106" s="19">
        <v>40000</v>
      </c>
      <c r="K106" s="9" t="s">
        <v>390</v>
      </c>
      <c r="L106" s="24">
        <v>41487</v>
      </c>
      <c r="M106" s="9"/>
      <c r="N106" s="18" t="s">
        <v>396</v>
      </c>
      <c r="O106" s="19"/>
      <c r="P106" s="70"/>
      <c r="Q106" s="19">
        <f t="shared" si="2"/>
        <v>40000</v>
      </c>
    </row>
    <row r="107" spans="1:17" ht="25.5" x14ac:dyDescent="0.25">
      <c r="A107" s="20" t="s">
        <v>314</v>
      </c>
      <c r="B107" s="10" t="s">
        <v>18</v>
      </c>
      <c r="C107" s="20" t="s">
        <v>397</v>
      </c>
      <c r="D107" s="21" t="s">
        <v>398</v>
      </c>
      <c r="E107" s="14" t="s">
        <v>21</v>
      </c>
      <c r="F107" s="14" t="s">
        <v>21</v>
      </c>
      <c r="G107" s="14" t="s">
        <v>21</v>
      </c>
      <c r="H107" s="23" t="s">
        <v>333</v>
      </c>
      <c r="I107" s="20" t="s">
        <v>334</v>
      </c>
      <c r="J107" s="19">
        <v>25000</v>
      </c>
      <c r="K107" s="9" t="s">
        <v>390</v>
      </c>
      <c r="L107" s="24">
        <v>41487</v>
      </c>
      <c r="M107" s="9"/>
      <c r="N107" s="18" t="s">
        <v>391</v>
      </c>
      <c r="O107" s="19"/>
      <c r="P107" s="70"/>
      <c r="Q107" s="19">
        <f t="shared" si="2"/>
        <v>25000</v>
      </c>
    </row>
    <row r="108" spans="1:17" ht="25.5" x14ac:dyDescent="0.25">
      <c r="A108" s="46" t="s">
        <v>17</v>
      </c>
      <c r="B108" s="10" t="s">
        <v>18</v>
      </c>
      <c r="C108" s="9" t="s">
        <v>17</v>
      </c>
      <c r="D108" s="11" t="s">
        <v>399</v>
      </c>
      <c r="E108" s="14" t="s">
        <v>21</v>
      </c>
      <c r="F108" s="14" t="s">
        <v>21</v>
      </c>
      <c r="G108" s="14" t="s">
        <v>21</v>
      </c>
      <c r="H108" s="9" t="s">
        <v>333</v>
      </c>
      <c r="I108" s="20" t="s">
        <v>334</v>
      </c>
      <c r="J108" s="15">
        <v>2500000</v>
      </c>
      <c r="K108" s="26" t="s">
        <v>67</v>
      </c>
      <c r="L108" s="17">
        <v>41640</v>
      </c>
      <c r="M108" s="9" t="s">
        <v>400</v>
      </c>
      <c r="N108" s="18">
        <v>2020</v>
      </c>
      <c r="O108" s="19"/>
      <c r="P108" s="9"/>
      <c r="Q108" s="19">
        <f t="shared" si="2"/>
        <v>2500000</v>
      </c>
    </row>
    <row r="109" spans="1:17" ht="38.25" x14ac:dyDescent="0.25">
      <c r="A109" s="9" t="s">
        <v>401</v>
      </c>
      <c r="B109" s="10" t="s">
        <v>360</v>
      </c>
      <c r="C109" s="9" t="s">
        <v>402</v>
      </c>
      <c r="D109" s="21" t="s">
        <v>403</v>
      </c>
      <c r="E109" s="14" t="s">
        <v>21</v>
      </c>
      <c r="F109" s="14" t="s">
        <v>21</v>
      </c>
      <c r="G109" s="14" t="s">
        <v>21</v>
      </c>
      <c r="H109" s="20" t="s">
        <v>333</v>
      </c>
      <c r="I109" s="20" t="s">
        <v>404</v>
      </c>
      <c r="J109" s="19">
        <v>2000000</v>
      </c>
      <c r="K109" s="9" t="s">
        <v>51</v>
      </c>
      <c r="L109" s="24">
        <v>41821</v>
      </c>
      <c r="M109" s="9" t="s">
        <v>405</v>
      </c>
      <c r="N109" s="18" t="s">
        <v>406</v>
      </c>
      <c r="O109" s="19"/>
      <c r="P109" s="70"/>
      <c r="Q109" s="19">
        <f t="shared" si="2"/>
        <v>2000000</v>
      </c>
    </row>
    <row r="110" spans="1:17" ht="25.5" x14ac:dyDescent="0.25">
      <c r="A110" s="20" t="s">
        <v>17</v>
      </c>
      <c r="B110" s="33" t="s">
        <v>18</v>
      </c>
      <c r="C110" s="20" t="s">
        <v>188</v>
      </c>
      <c r="D110" s="21" t="s">
        <v>407</v>
      </c>
      <c r="E110" s="14" t="s">
        <v>21</v>
      </c>
      <c r="F110" s="14" t="s">
        <v>21</v>
      </c>
      <c r="G110" s="14" t="s">
        <v>21</v>
      </c>
      <c r="H110" s="23" t="s">
        <v>333</v>
      </c>
      <c r="I110" s="20" t="s">
        <v>363</v>
      </c>
      <c r="J110" s="19">
        <v>150000</v>
      </c>
      <c r="K110" s="9" t="s">
        <v>175</v>
      </c>
      <c r="L110" s="24">
        <v>41852</v>
      </c>
      <c r="M110" s="9" t="s">
        <v>408</v>
      </c>
      <c r="N110" s="18" t="s">
        <v>52</v>
      </c>
      <c r="O110" s="19"/>
      <c r="P110" s="70"/>
      <c r="Q110" s="19">
        <f t="shared" si="2"/>
        <v>150000</v>
      </c>
    </row>
    <row r="111" spans="1:17" ht="25.5" x14ac:dyDescent="0.25">
      <c r="A111" s="20" t="s">
        <v>17</v>
      </c>
      <c r="B111" s="33" t="s">
        <v>18</v>
      </c>
      <c r="C111" s="20" t="s">
        <v>409</v>
      </c>
      <c r="D111" s="21" t="s">
        <v>410</v>
      </c>
      <c r="E111" s="14" t="s">
        <v>21</v>
      </c>
      <c r="F111" s="14" t="s">
        <v>21</v>
      </c>
      <c r="G111" s="14" t="s">
        <v>21</v>
      </c>
      <c r="H111" s="23" t="s">
        <v>333</v>
      </c>
      <c r="I111" s="20" t="s">
        <v>358</v>
      </c>
      <c r="J111" s="19">
        <v>60000</v>
      </c>
      <c r="K111" s="9" t="s">
        <v>175</v>
      </c>
      <c r="L111" s="24">
        <v>41852</v>
      </c>
      <c r="M111" s="9"/>
      <c r="N111" s="18" t="s">
        <v>411</v>
      </c>
      <c r="O111" s="19"/>
      <c r="P111" s="70"/>
      <c r="Q111" s="19">
        <f t="shared" si="2"/>
        <v>60000</v>
      </c>
    </row>
    <row r="112" spans="1:17" x14ac:dyDescent="0.25">
      <c r="A112" s="20" t="s">
        <v>17</v>
      </c>
      <c r="B112" s="29" t="s">
        <v>18</v>
      </c>
      <c r="C112" s="20" t="s">
        <v>412</v>
      </c>
      <c r="D112" s="21" t="s">
        <v>413</v>
      </c>
      <c r="E112" s="14" t="s">
        <v>21</v>
      </c>
      <c r="F112" s="14" t="s">
        <v>21</v>
      </c>
      <c r="G112" s="14" t="s">
        <v>21</v>
      </c>
      <c r="H112" s="20" t="s">
        <v>333</v>
      </c>
      <c r="I112" s="20" t="s">
        <v>358</v>
      </c>
      <c r="J112" s="19">
        <v>50000</v>
      </c>
      <c r="K112" s="9" t="s">
        <v>175</v>
      </c>
      <c r="L112" s="24">
        <v>41852</v>
      </c>
      <c r="M112" s="9"/>
      <c r="N112" s="18" t="s">
        <v>45</v>
      </c>
      <c r="O112" s="19"/>
      <c r="P112" s="70"/>
      <c r="Q112" s="19">
        <f t="shared" si="2"/>
        <v>50000</v>
      </c>
    </row>
    <row r="113" spans="1:17" x14ac:dyDescent="0.25">
      <c r="A113" s="20" t="s">
        <v>17</v>
      </c>
      <c r="B113" s="29" t="s">
        <v>18</v>
      </c>
      <c r="C113" s="20" t="s">
        <v>414</v>
      </c>
      <c r="D113" s="21" t="s">
        <v>413</v>
      </c>
      <c r="E113" s="14" t="s">
        <v>21</v>
      </c>
      <c r="F113" s="14" t="s">
        <v>21</v>
      </c>
      <c r="G113" s="14" t="s">
        <v>21</v>
      </c>
      <c r="H113" s="20" t="s">
        <v>333</v>
      </c>
      <c r="I113" s="20" t="s">
        <v>358</v>
      </c>
      <c r="J113" s="19">
        <v>50000</v>
      </c>
      <c r="K113" s="9" t="s">
        <v>175</v>
      </c>
      <c r="L113" s="24">
        <v>41852</v>
      </c>
      <c r="M113" s="9"/>
      <c r="N113" s="18" t="s">
        <v>45</v>
      </c>
      <c r="O113" s="19"/>
      <c r="P113" s="70"/>
      <c r="Q113" s="19">
        <f t="shared" si="2"/>
        <v>50000</v>
      </c>
    </row>
    <row r="114" spans="1:17" ht="25.5" x14ac:dyDescent="0.25">
      <c r="A114" s="20" t="s">
        <v>17</v>
      </c>
      <c r="B114" s="29" t="s">
        <v>18</v>
      </c>
      <c r="C114" s="20" t="s">
        <v>181</v>
      </c>
      <c r="D114" s="21" t="s">
        <v>415</v>
      </c>
      <c r="E114" s="14" t="s">
        <v>21</v>
      </c>
      <c r="F114" s="14" t="s">
        <v>21</v>
      </c>
      <c r="G114" s="14" t="s">
        <v>21</v>
      </c>
      <c r="H114" s="20" t="s">
        <v>333</v>
      </c>
      <c r="I114" s="20" t="s">
        <v>404</v>
      </c>
      <c r="J114" s="19">
        <v>500000</v>
      </c>
      <c r="K114" s="9" t="s">
        <v>175</v>
      </c>
      <c r="L114" s="24">
        <v>41852</v>
      </c>
      <c r="M114" s="9"/>
      <c r="N114" s="18">
        <v>2025</v>
      </c>
      <c r="O114" s="19"/>
      <c r="P114" s="70"/>
      <c r="Q114" s="19">
        <f t="shared" si="2"/>
        <v>500000</v>
      </c>
    </row>
    <row r="115" spans="1:17" ht="25.5" x14ac:dyDescent="0.25">
      <c r="A115" s="20" t="s">
        <v>17</v>
      </c>
      <c r="B115" s="29" t="s">
        <v>18</v>
      </c>
      <c r="C115" s="20" t="s">
        <v>416</v>
      </c>
      <c r="D115" s="21" t="s">
        <v>417</v>
      </c>
      <c r="E115" s="14" t="s">
        <v>21</v>
      </c>
      <c r="F115" s="14" t="s">
        <v>21</v>
      </c>
      <c r="G115" s="14" t="s">
        <v>21</v>
      </c>
      <c r="H115" s="20" t="s">
        <v>333</v>
      </c>
      <c r="I115" s="20" t="s">
        <v>404</v>
      </c>
      <c r="J115" s="19">
        <v>300000</v>
      </c>
      <c r="K115" s="9" t="s">
        <v>175</v>
      </c>
      <c r="L115" s="24">
        <v>41852</v>
      </c>
      <c r="M115" s="9"/>
      <c r="N115" s="18" t="s">
        <v>351</v>
      </c>
      <c r="O115" s="19"/>
      <c r="P115" s="70"/>
      <c r="Q115" s="19">
        <f t="shared" si="2"/>
        <v>300000</v>
      </c>
    </row>
    <row r="116" spans="1:17" ht="25.5" x14ac:dyDescent="0.25">
      <c r="A116" s="20" t="s">
        <v>17</v>
      </c>
      <c r="B116" s="33" t="s">
        <v>18</v>
      </c>
      <c r="C116" s="20" t="s">
        <v>188</v>
      </c>
      <c r="D116" s="21" t="s">
        <v>418</v>
      </c>
      <c r="E116" s="14" t="s">
        <v>21</v>
      </c>
      <c r="F116" s="14" t="s">
        <v>21</v>
      </c>
      <c r="G116" s="14" t="s">
        <v>21</v>
      </c>
      <c r="H116" s="23" t="s">
        <v>333</v>
      </c>
      <c r="I116" s="20" t="s">
        <v>404</v>
      </c>
      <c r="J116" s="19">
        <v>50000</v>
      </c>
      <c r="K116" s="9" t="s">
        <v>175</v>
      </c>
      <c r="L116" s="24">
        <v>41852</v>
      </c>
      <c r="M116" s="9"/>
      <c r="N116" s="18">
        <v>2022</v>
      </c>
      <c r="O116" s="19"/>
      <c r="P116" s="70"/>
      <c r="Q116" s="19">
        <f t="shared" si="2"/>
        <v>50000</v>
      </c>
    </row>
    <row r="117" spans="1:17" ht="25.5" x14ac:dyDescent="0.25">
      <c r="A117" s="20" t="s">
        <v>17</v>
      </c>
      <c r="B117" s="29" t="s">
        <v>18</v>
      </c>
      <c r="C117" s="20" t="s">
        <v>419</v>
      </c>
      <c r="D117" s="21" t="s">
        <v>420</v>
      </c>
      <c r="E117" s="14" t="s">
        <v>21</v>
      </c>
      <c r="F117" s="14" t="s">
        <v>21</v>
      </c>
      <c r="G117" s="14" t="s">
        <v>21</v>
      </c>
      <c r="H117" s="20" t="s">
        <v>333</v>
      </c>
      <c r="I117" s="20" t="s">
        <v>334</v>
      </c>
      <c r="J117" s="19">
        <v>2000000</v>
      </c>
      <c r="K117" s="9" t="s">
        <v>175</v>
      </c>
      <c r="L117" s="24">
        <v>41852</v>
      </c>
      <c r="M117" s="9"/>
      <c r="N117" s="18" t="s">
        <v>45</v>
      </c>
      <c r="O117" s="19"/>
      <c r="P117" s="70"/>
      <c r="Q117" s="19">
        <f t="shared" si="2"/>
        <v>2000000</v>
      </c>
    </row>
    <row r="118" spans="1:17" ht="25.5" x14ac:dyDescent="0.25">
      <c r="A118" s="20" t="s">
        <v>17</v>
      </c>
      <c r="B118" s="29" t="s">
        <v>18</v>
      </c>
      <c r="C118" s="20" t="s">
        <v>419</v>
      </c>
      <c r="D118" s="21" t="s">
        <v>421</v>
      </c>
      <c r="E118" s="14" t="s">
        <v>21</v>
      </c>
      <c r="F118" s="14" t="s">
        <v>21</v>
      </c>
      <c r="G118" s="14" t="s">
        <v>21</v>
      </c>
      <c r="H118" s="20" t="s">
        <v>333</v>
      </c>
      <c r="I118" s="20" t="s">
        <v>334</v>
      </c>
      <c r="J118" s="19">
        <v>400000</v>
      </c>
      <c r="K118" s="9" t="s">
        <v>175</v>
      </c>
      <c r="L118" s="24">
        <v>41852</v>
      </c>
      <c r="M118" s="9"/>
      <c r="N118" s="18">
        <v>2016</v>
      </c>
      <c r="O118" s="19"/>
      <c r="P118" s="70"/>
      <c r="Q118" s="19">
        <f t="shared" si="2"/>
        <v>400000</v>
      </c>
    </row>
    <row r="119" spans="1:17" ht="25.5" x14ac:dyDescent="0.25">
      <c r="A119" s="20" t="s">
        <v>17</v>
      </c>
      <c r="B119" s="29" t="s">
        <v>18</v>
      </c>
      <c r="C119" s="20" t="s">
        <v>419</v>
      </c>
      <c r="D119" s="21" t="s">
        <v>422</v>
      </c>
      <c r="E119" s="14" t="s">
        <v>21</v>
      </c>
      <c r="F119" s="14" t="s">
        <v>21</v>
      </c>
      <c r="G119" s="14" t="s">
        <v>21</v>
      </c>
      <c r="H119" s="20" t="s">
        <v>333</v>
      </c>
      <c r="I119" s="20" t="s">
        <v>334</v>
      </c>
      <c r="J119" s="19">
        <v>300000</v>
      </c>
      <c r="K119" s="9" t="s">
        <v>175</v>
      </c>
      <c r="L119" s="24">
        <v>41852</v>
      </c>
      <c r="M119" s="9"/>
      <c r="N119" s="18">
        <v>2020</v>
      </c>
      <c r="O119" s="19"/>
      <c r="P119" s="70"/>
      <c r="Q119" s="19">
        <f t="shared" si="2"/>
        <v>300000</v>
      </c>
    </row>
    <row r="120" spans="1:17" ht="25.5" x14ac:dyDescent="0.25">
      <c r="A120" s="20" t="s">
        <v>17</v>
      </c>
      <c r="B120" s="33" t="s">
        <v>18</v>
      </c>
      <c r="C120" s="20" t="s">
        <v>409</v>
      </c>
      <c r="D120" s="21" t="s">
        <v>423</v>
      </c>
      <c r="E120" s="14" t="s">
        <v>21</v>
      </c>
      <c r="F120" s="14" t="s">
        <v>21</v>
      </c>
      <c r="G120" s="14" t="s">
        <v>21</v>
      </c>
      <c r="H120" s="23" t="s">
        <v>333</v>
      </c>
      <c r="I120" s="20" t="s">
        <v>334</v>
      </c>
      <c r="J120" s="19">
        <v>150000</v>
      </c>
      <c r="K120" s="9" t="s">
        <v>175</v>
      </c>
      <c r="L120" s="24">
        <v>41852</v>
      </c>
      <c r="M120" s="9"/>
      <c r="N120" s="18">
        <v>2020</v>
      </c>
      <c r="O120" s="19"/>
      <c r="P120" s="70"/>
      <c r="Q120" s="19">
        <f t="shared" si="2"/>
        <v>150000</v>
      </c>
    </row>
    <row r="121" spans="1:17" ht="25.5" x14ac:dyDescent="0.25">
      <c r="A121" s="20" t="s">
        <v>17</v>
      </c>
      <c r="B121" s="33" t="s">
        <v>18</v>
      </c>
      <c r="C121" s="20" t="s">
        <v>173</v>
      </c>
      <c r="D121" s="21" t="s">
        <v>424</v>
      </c>
      <c r="E121" s="14" t="s">
        <v>21</v>
      </c>
      <c r="F121" s="14" t="s">
        <v>21</v>
      </c>
      <c r="G121" s="14" t="s">
        <v>21</v>
      </c>
      <c r="H121" s="23" t="s">
        <v>333</v>
      </c>
      <c r="I121" s="20" t="s">
        <v>334</v>
      </c>
      <c r="J121" s="47">
        <v>150000</v>
      </c>
      <c r="K121" s="20" t="s">
        <v>175</v>
      </c>
      <c r="L121" s="48">
        <v>41852</v>
      </c>
      <c r="M121" s="20"/>
      <c r="N121" s="10" t="s">
        <v>191</v>
      </c>
      <c r="O121" s="47"/>
      <c r="P121" s="74"/>
      <c r="Q121" s="47">
        <f t="shared" si="2"/>
        <v>150000</v>
      </c>
    </row>
    <row r="122" spans="1:17" ht="25.5" x14ac:dyDescent="0.25">
      <c r="A122" s="20" t="s">
        <v>17</v>
      </c>
      <c r="B122" s="33" t="s">
        <v>18</v>
      </c>
      <c r="C122" s="20" t="s">
        <v>173</v>
      </c>
      <c r="D122" s="21" t="s">
        <v>425</v>
      </c>
      <c r="E122" s="14" t="s">
        <v>21</v>
      </c>
      <c r="F122" s="14" t="s">
        <v>21</v>
      </c>
      <c r="G122" s="14" t="s">
        <v>21</v>
      </c>
      <c r="H122" s="23" t="s">
        <v>333</v>
      </c>
      <c r="I122" s="20" t="s">
        <v>334</v>
      </c>
      <c r="J122" s="47">
        <v>50000</v>
      </c>
      <c r="K122" s="20" t="s">
        <v>175</v>
      </c>
      <c r="L122" s="48">
        <v>41852</v>
      </c>
      <c r="M122" s="20"/>
      <c r="N122" s="10" t="s">
        <v>411</v>
      </c>
      <c r="O122" s="47"/>
      <c r="P122" s="74"/>
      <c r="Q122" s="47">
        <f t="shared" si="2"/>
        <v>50000</v>
      </c>
    </row>
    <row r="123" spans="1:17" ht="38.25" x14ac:dyDescent="0.25">
      <c r="A123" s="49" t="s">
        <v>280</v>
      </c>
      <c r="B123" s="10" t="s">
        <v>40</v>
      </c>
      <c r="C123" s="49" t="s">
        <v>426</v>
      </c>
      <c r="D123" s="39" t="s">
        <v>427</v>
      </c>
      <c r="E123" s="14" t="s">
        <v>21</v>
      </c>
      <c r="F123" s="14" t="s">
        <v>21</v>
      </c>
      <c r="G123" s="14" t="s">
        <v>21</v>
      </c>
      <c r="H123" s="50" t="s">
        <v>333</v>
      </c>
      <c r="I123" s="49" t="s">
        <v>375</v>
      </c>
      <c r="J123" s="51">
        <v>25000</v>
      </c>
      <c r="K123" s="79" t="s">
        <v>682</v>
      </c>
      <c r="L123" s="48">
        <v>41913</v>
      </c>
      <c r="M123" s="20"/>
      <c r="N123" s="10">
        <v>2017</v>
      </c>
      <c r="O123" s="47"/>
      <c r="P123" s="20"/>
      <c r="Q123" s="47">
        <f t="shared" si="2"/>
        <v>25000</v>
      </c>
    </row>
    <row r="124" spans="1:17" ht="63.75" x14ac:dyDescent="0.25">
      <c r="A124" s="20" t="s">
        <v>33</v>
      </c>
      <c r="B124" s="10" t="s">
        <v>34</v>
      </c>
      <c r="C124" s="20" t="s">
        <v>428</v>
      </c>
      <c r="D124" s="52" t="s">
        <v>429</v>
      </c>
      <c r="E124" s="14" t="s">
        <v>21</v>
      </c>
      <c r="F124" s="14" t="s">
        <v>21</v>
      </c>
      <c r="G124" s="14" t="s">
        <v>21</v>
      </c>
      <c r="H124" s="23" t="s">
        <v>333</v>
      </c>
      <c r="I124" s="20" t="s">
        <v>375</v>
      </c>
      <c r="J124" s="47">
        <v>160000</v>
      </c>
      <c r="K124" s="20" t="s">
        <v>430</v>
      </c>
      <c r="L124" s="48">
        <v>41974</v>
      </c>
      <c r="M124" s="20" t="s">
        <v>431</v>
      </c>
      <c r="N124" s="10">
        <v>2016</v>
      </c>
      <c r="O124" s="47"/>
      <c r="P124" s="74"/>
      <c r="Q124" s="47">
        <f t="shared" si="2"/>
        <v>160000</v>
      </c>
    </row>
    <row r="125" spans="1:17" ht="25.5" x14ac:dyDescent="0.25">
      <c r="A125" s="20" t="s">
        <v>432</v>
      </c>
      <c r="B125" s="10" t="s">
        <v>28</v>
      </c>
      <c r="C125" s="23" t="s">
        <v>433</v>
      </c>
      <c r="D125" s="21" t="s">
        <v>434</v>
      </c>
      <c r="E125" s="14"/>
      <c r="F125" s="14" t="s">
        <v>199</v>
      </c>
      <c r="G125" s="14" t="s">
        <v>199</v>
      </c>
      <c r="H125" s="23" t="s">
        <v>333</v>
      </c>
      <c r="I125" s="20" t="s">
        <v>404</v>
      </c>
      <c r="J125" s="47">
        <v>400000</v>
      </c>
      <c r="K125" s="20" t="s">
        <v>435</v>
      </c>
      <c r="L125" s="48">
        <v>42339</v>
      </c>
      <c r="M125" s="23"/>
      <c r="N125" s="43"/>
      <c r="O125" s="53"/>
      <c r="P125" s="75" t="s">
        <v>436</v>
      </c>
      <c r="Q125" s="47">
        <f t="shared" si="2"/>
        <v>400000</v>
      </c>
    </row>
    <row r="126" spans="1:17" ht="25.5" x14ac:dyDescent="0.25">
      <c r="A126" s="20" t="s">
        <v>437</v>
      </c>
      <c r="B126" s="10" t="s">
        <v>321</v>
      </c>
      <c r="C126" s="20" t="s">
        <v>437</v>
      </c>
      <c r="D126" s="21" t="s">
        <v>438</v>
      </c>
      <c r="E126" s="43"/>
      <c r="F126" s="43"/>
      <c r="G126" s="43"/>
      <c r="H126" s="23" t="s">
        <v>333</v>
      </c>
      <c r="I126" s="23" t="s">
        <v>363</v>
      </c>
      <c r="J126" s="47">
        <v>300000</v>
      </c>
      <c r="K126" s="23" t="s">
        <v>51</v>
      </c>
      <c r="L126" s="47"/>
      <c r="M126" s="67" t="s">
        <v>439</v>
      </c>
      <c r="N126" s="54"/>
      <c r="O126" s="47"/>
      <c r="P126" s="76"/>
      <c r="Q126" s="47">
        <f t="shared" si="2"/>
        <v>300000</v>
      </c>
    </row>
    <row r="127" spans="1:17" ht="25.5" x14ac:dyDescent="0.25">
      <c r="A127" s="20" t="s">
        <v>156</v>
      </c>
      <c r="B127" s="10" t="s">
        <v>18</v>
      </c>
      <c r="C127" s="23" t="s">
        <v>433</v>
      </c>
      <c r="D127" s="21" t="s">
        <v>434</v>
      </c>
      <c r="E127" s="14"/>
      <c r="F127" s="14" t="s">
        <v>199</v>
      </c>
      <c r="G127" s="14" t="s">
        <v>199</v>
      </c>
      <c r="H127" s="23" t="s">
        <v>333</v>
      </c>
      <c r="I127" s="20" t="s">
        <v>404</v>
      </c>
      <c r="J127" s="47">
        <v>750000</v>
      </c>
      <c r="K127" s="20" t="s">
        <v>440</v>
      </c>
      <c r="L127" s="48">
        <v>42339</v>
      </c>
      <c r="M127" s="23"/>
      <c r="N127" s="43" t="s">
        <v>191</v>
      </c>
      <c r="O127" s="47"/>
      <c r="P127" s="75" t="s">
        <v>441</v>
      </c>
      <c r="Q127" s="47">
        <f t="shared" si="2"/>
        <v>750000</v>
      </c>
    </row>
    <row r="128" spans="1:17" ht="38.25" x14ac:dyDescent="0.25">
      <c r="A128" s="20" t="s">
        <v>442</v>
      </c>
      <c r="B128" s="10" t="s">
        <v>18</v>
      </c>
      <c r="C128" s="20" t="s">
        <v>443</v>
      </c>
      <c r="D128" s="21" t="s">
        <v>444</v>
      </c>
      <c r="E128" s="13"/>
      <c r="F128" s="14" t="s">
        <v>21</v>
      </c>
      <c r="G128" s="13"/>
      <c r="H128" s="23" t="s">
        <v>445</v>
      </c>
      <c r="I128" s="23" t="s">
        <v>446</v>
      </c>
      <c r="J128" s="55">
        <v>200000</v>
      </c>
      <c r="K128" s="23" t="s">
        <v>24</v>
      </c>
      <c r="L128" s="56">
        <v>41306</v>
      </c>
      <c r="M128" s="20" t="s">
        <v>447</v>
      </c>
      <c r="N128" s="43">
        <v>2017</v>
      </c>
      <c r="O128" s="55">
        <v>200000</v>
      </c>
      <c r="P128" s="23" t="s">
        <v>448</v>
      </c>
      <c r="Q128" s="47">
        <f t="shared" si="2"/>
        <v>0</v>
      </c>
    </row>
    <row r="129" spans="1:17" ht="76.5" x14ac:dyDescent="0.25">
      <c r="A129" s="20" t="s">
        <v>449</v>
      </c>
      <c r="B129" s="10" t="s">
        <v>18</v>
      </c>
      <c r="C129" s="20" t="s">
        <v>450</v>
      </c>
      <c r="D129" s="11" t="s">
        <v>451</v>
      </c>
      <c r="E129" s="14"/>
      <c r="F129" s="14" t="s">
        <v>21</v>
      </c>
      <c r="G129" s="14"/>
      <c r="H129" s="23" t="s">
        <v>445</v>
      </c>
      <c r="I129" s="20" t="s">
        <v>452</v>
      </c>
      <c r="J129" s="55">
        <v>1000000</v>
      </c>
      <c r="K129" s="23" t="s">
        <v>24</v>
      </c>
      <c r="L129" s="56">
        <v>41306</v>
      </c>
      <c r="M129" s="20" t="s">
        <v>310</v>
      </c>
      <c r="N129" s="43">
        <v>2015</v>
      </c>
      <c r="O129" s="47"/>
      <c r="P129" s="20" t="s">
        <v>453</v>
      </c>
      <c r="Q129" s="47">
        <f t="shared" si="2"/>
        <v>1000000</v>
      </c>
    </row>
    <row r="130" spans="1:17" ht="25.5" x14ac:dyDescent="0.25">
      <c r="A130" s="20" t="s">
        <v>449</v>
      </c>
      <c r="B130" s="10" t="s">
        <v>18</v>
      </c>
      <c r="C130" s="20" t="s">
        <v>454</v>
      </c>
      <c r="D130" s="21" t="s">
        <v>455</v>
      </c>
      <c r="E130" s="13"/>
      <c r="F130" s="14" t="s">
        <v>21</v>
      </c>
      <c r="G130" s="13"/>
      <c r="H130" s="23" t="s">
        <v>445</v>
      </c>
      <c r="I130" s="23" t="s">
        <v>446</v>
      </c>
      <c r="J130" s="55">
        <v>310000</v>
      </c>
      <c r="K130" s="23" t="s">
        <v>24</v>
      </c>
      <c r="L130" s="56">
        <v>41306</v>
      </c>
      <c r="M130" s="20" t="s">
        <v>25</v>
      </c>
      <c r="N130" s="43">
        <v>2022</v>
      </c>
      <c r="O130" s="47"/>
      <c r="P130" s="20"/>
      <c r="Q130" s="47">
        <f t="shared" si="2"/>
        <v>310000</v>
      </c>
    </row>
    <row r="131" spans="1:17" ht="38.25" x14ac:dyDescent="0.25">
      <c r="A131" s="20" t="s">
        <v>449</v>
      </c>
      <c r="B131" s="10" t="s">
        <v>18</v>
      </c>
      <c r="C131" s="20" t="s">
        <v>454</v>
      </c>
      <c r="D131" s="11" t="s">
        <v>456</v>
      </c>
      <c r="E131" s="13"/>
      <c r="F131" s="14" t="s">
        <v>21</v>
      </c>
      <c r="G131" s="13"/>
      <c r="H131" s="23" t="s">
        <v>445</v>
      </c>
      <c r="I131" s="23" t="s">
        <v>446</v>
      </c>
      <c r="J131" s="55">
        <v>250000</v>
      </c>
      <c r="K131" s="23" t="s">
        <v>24</v>
      </c>
      <c r="L131" s="56">
        <v>41306</v>
      </c>
      <c r="M131" s="20" t="s">
        <v>25</v>
      </c>
      <c r="N131" s="43">
        <v>2017</v>
      </c>
      <c r="O131" s="55">
        <v>45000</v>
      </c>
      <c r="P131" s="23" t="s">
        <v>457</v>
      </c>
      <c r="Q131" s="47">
        <f t="shared" si="2"/>
        <v>205000</v>
      </c>
    </row>
    <row r="132" spans="1:17" ht="51" x14ac:dyDescent="0.25">
      <c r="A132" s="20" t="s">
        <v>449</v>
      </c>
      <c r="B132" s="10" t="s">
        <v>18</v>
      </c>
      <c r="C132" s="20" t="s">
        <v>454</v>
      </c>
      <c r="D132" s="11" t="s">
        <v>458</v>
      </c>
      <c r="E132" s="14"/>
      <c r="F132" s="14" t="s">
        <v>21</v>
      </c>
      <c r="G132" s="14"/>
      <c r="H132" s="23" t="s">
        <v>445</v>
      </c>
      <c r="I132" s="20" t="s">
        <v>459</v>
      </c>
      <c r="J132" s="55">
        <v>35000</v>
      </c>
      <c r="K132" s="23" t="s">
        <v>24</v>
      </c>
      <c r="L132" s="56">
        <v>41306</v>
      </c>
      <c r="M132" s="20" t="s">
        <v>25</v>
      </c>
      <c r="N132" s="10">
        <v>2022</v>
      </c>
      <c r="O132" s="47">
        <v>10000</v>
      </c>
      <c r="P132" s="20" t="s">
        <v>460</v>
      </c>
      <c r="Q132" s="47">
        <f t="shared" si="2"/>
        <v>25000</v>
      </c>
    </row>
    <row r="133" spans="1:17" ht="38.25" x14ac:dyDescent="0.25">
      <c r="A133" s="20" t="s">
        <v>449</v>
      </c>
      <c r="B133" s="10" t="s">
        <v>18</v>
      </c>
      <c r="C133" s="20" t="s">
        <v>449</v>
      </c>
      <c r="D133" s="11" t="s">
        <v>461</v>
      </c>
      <c r="E133" s="14"/>
      <c r="F133" s="14" t="s">
        <v>21</v>
      </c>
      <c r="G133" s="14"/>
      <c r="H133" s="20" t="s">
        <v>445</v>
      </c>
      <c r="I133" s="20" t="s">
        <v>462</v>
      </c>
      <c r="J133" s="55">
        <v>3490000</v>
      </c>
      <c r="K133" s="23" t="s">
        <v>24</v>
      </c>
      <c r="L133" s="56">
        <v>41306</v>
      </c>
      <c r="M133" s="20" t="s">
        <v>25</v>
      </c>
      <c r="N133" s="10">
        <v>2022</v>
      </c>
      <c r="O133" s="47"/>
      <c r="P133" s="20"/>
      <c r="Q133" s="47">
        <f t="shared" si="2"/>
        <v>3490000</v>
      </c>
    </row>
    <row r="134" spans="1:17" ht="25.5" x14ac:dyDescent="0.25">
      <c r="A134" s="20" t="s">
        <v>449</v>
      </c>
      <c r="B134" s="10" t="s">
        <v>18</v>
      </c>
      <c r="C134" s="20" t="s">
        <v>454</v>
      </c>
      <c r="D134" s="21" t="s">
        <v>463</v>
      </c>
      <c r="E134" s="14"/>
      <c r="F134" s="14" t="s">
        <v>21</v>
      </c>
      <c r="G134" s="14"/>
      <c r="H134" s="20" t="s">
        <v>445</v>
      </c>
      <c r="I134" s="20" t="s">
        <v>462</v>
      </c>
      <c r="J134" s="55">
        <v>270000</v>
      </c>
      <c r="K134" s="23" t="s">
        <v>24</v>
      </c>
      <c r="L134" s="56">
        <v>41306</v>
      </c>
      <c r="M134" s="20" t="s">
        <v>25</v>
      </c>
      <c r="N134" s="10">
        <v>2017</v>
      </c>
      <c r="O134" s="47">
        <v>120000</v>
      </c>
      <c r="P134" s="20"/>
      <c r="Q134" s="47">
        <f t="shared" si="2"/>
        <v>150000</v>
      </c>
    </row>
    <row r="135" spans="1:17" ht="38.25" x14ac:dyDescent="0.25">
      <c r="A135" s="20" t="s">
        <v>280</v>
      </c>
      <c r="B135" s="10" t="s">
        <v>40</v>
      </c>
      <c r="C135" s="20" t="s">
        <v>280</v>
      </c>
      <c r="D135" s="11" t="s">
        <v>464</v>
      </c>
      <c r="E135" s="14"/>
      <c r="F135" s="14" t="s">
        <v>21</v>
      </c>
      <c r="G135" s="14"/>
      <c r="H135" s="23" t="s">
        <v>445</v>
      </c>
      <c r="I135" s="20" t="s">
        <v>446</v>
      </c>
      <c r="J135" s="55">
        <v>412000</v>
      </c>
      <c r="K135" s="23" t="s">
        <v>24</v>
      </c>
      <c r="L135" s="56">
        <v>41306</v>
      </c>
      <c r="M135" s="20" t="s">
        <v>25</v>
      </c>
      <c r="N135" s="10">
        <v>2017</v>
      </c>
      <c r="O135" s="55">
        <v>9000</v>
      </c>
      <c r="P135" s="23"/>
      <c r="Q135" s="47">
        <f t="shared" si="2"/>
        <v>403000</v>
      </c>
    </row>
    <row r="136" spans="1:17" ht="51" x14ac:dyDescent="0.25">
      <c r="A136" s="20" t="s">
        <v>280</v>
      </c>
      <c r="B136" s="10" t="s">
        <v>40</v>
      </c>
      <c r="C136" s="20" t="s">
        <v>280</v>
      </c>
      <c r="D136" s="11" t="s">
        <v>465</v>
      </c>
      <c r="E136" s="14"/>
      <c r="F136" s="14" t="s">
        <v>21</v>
      </c>
      <c r="G136" s="14"/>
      <c r="H136" s="23" t="s">
        <v>445</v>
      </c>
      <c r="I136" s="20" t="s">
        <v>459</v>
      </c>
      <c r="J136" s="55">
        <v>222000</v>
      </c>
      <c r="K136" s="23" t="s">
        <v>24</v>
      </c>
      <c r="L136" s="56">
        <v>41306</v>
      </c>
      <c r="M136" s="20" t="s">
        <v>25</v>
      </c>
      <c r="N136" s="10">
        <v>2022</v>
      </c>
      <c r="O136" s="47"/>
      <c r="P136" s="20"/>
      <c r="Q136" s="47">
        <f t="shared" si="2"/>
        <v>222000</v>
      </c>
    </row>
    <row r="137" spans="1:17" ht="25.5" x14ac:dyDescent="0.25">
      <c r="A137" s="20" t="s">
        <v>466</v>
      </c>
      <c r="B137" s="10" t="s">
        <v>47</v>
      </c>
      <c r="C137" s="20" t="s">
        <v>467</v>
      </c>
      <c r="D137" s="21" t="s">
        <v>468</v>
      </c>
      <c r="E137" s="13"/>
      <c r="F137" s="14" t="s">
        <v>21</v>
      </c>
      <c r="G137" s="14"/>
      <c r="H137" s="20" t="s">
        <v>445</v>
      </c>
      <c r="I137" s="20" t="s">
        <v>459</v>
      </c>
      <c r="J137" s="47">
        <v>50000</v>
      </c>
      <c r="K137" s="20" t="s">
        <v>469</v>
      </c>
      <c r="L137" s="48">
        <v>41365</v>
      </c>
      <c r="M137" s="20"/>
      <c r="N137" s="10"/>
      <c r="O137" s="47"/>
      <c r="P137" s="20"/>
      <c r="Q137" s="47">
        <f t="shared" si="2"/>
        <v>50000</v>
      </c>
    </row>
    <row r="138" spans="1:17" ht="25.5" x14ac:dyDescent="0.25">
      <c r="A138" s="20" t="s">
        <v>470</v>
      </c>
      <c r="B138" s="10" t="s">
        <v>47</v>
      </c>
      <c r="C138" s="20" t="s">
        <v>471</v>
      </c>
      <c r="D138" s="21" t="s">
        <v>472</v>
      </c>
      <c r="E138" s="14"/>
      <c r="F138" s="14" t="s">
        <v>21</v>
      </c>
      <c r="G138" s="14"/>
      <c r="H138" s="23" t="s">
        <v>445</v>
      </c>
      <c r="I138" s="20" t="s">
        <v>452</v>
      </c>
      <c r="J138" s="47">
        <v>80000</v>
      </c>
      <c r="K138" s="20" t="s">
        <v>473</v>
      </c>
      <c r="L138" s="48">
        <v>41365</v>
      </c>
      <c r="M138" s="20" t="s">
        <v>474</v>
      </c>
      <c r="N138" s="10"/>
      <c r="O138" s="47"/>
      <c r="P138" s="74"/>
      <c r="Q138" s="47">
        <f t="shared" si="2"/>
        <v>80000</v>
      </c>
    </row>
    <row r="139" spans="1:17" ht="38.25" x14ac:dyDescent="0.25">
      <c r="A139" s="20" t="s">
        <v>475</v>
      </c>
      <c r="B139" s="10" t="s">
        <v>47</v>
      </c>
      <c r="C139" s="20" t="s">
        <v>476</v>
      </c>
      <c r="D139" s="21" t="s">
        <v>477</v>
      </c>
      <c r="E139" s="14"/>
      <c r="F139" s="14" t="s">
        <v>21</v>
      </c>
      <c r="G139" s="14"/>
      <c r="H139" s="23" t="s">
        <v>445</v>
      </c>
      <c r="I139" s="20" t="s">
        <v>462</v>
      </c>
      <c r="J139" s="47">
        <v>90000</v>
      </c>
      <c r="K139" s="20" t="s">
        <v>478</v>
      </c>
      <c r="L139" s="48">
        <v>41365</v>
      </c>
      <c r="M139" s="20"/>
      <c r="N139" s="10"/>
      <c r="O139" s="47"/>
      <c r="P139" s="74"/>
      <c r="Q139" s="47">
        <f t="shared" si="2"/>
        <v>90000</v>
      </c>
    </row>
    <row r="140" spans="1:17" ht="25.5" x14ac:dyDescent="0.25">
      <c r="A140" s="20" t="s">
        <v>479</v>
      </c>
      <c r="B140" s="10" t="s">
        <v>47</v>
      </c>
      <c r="C140" s="20" t="s">
        <v>480</v>
      </c>
      <c r="D140" s="21" t="s">
        <v>468</v>
      </c>
      <c r="E140" s="14"/>
      <c r="F140" s="14" t="s">
        <v>21</v>
      </c>
      <c r="G140" s="14"/>
      <c r="H140" s="57" t="s">
        <v>445</v>
      </c>
      <c r="I140" s="20" t="s">
        <v>459</v>
      </c>
      <c r="J140" s="47">
        <v>50000</v>
      </c>
      <c r="K140" s="20" t="s">
        <v>481</v>
      </c>
      <c r="L140" s="48">
        <v>41365</v>
      </c>
      <c r="M140" s="20"/>
      <c r="N140" s="10"/>
      <c r="O140" s="47"/>
      <c r="P140" s="74"/>
      <c r="Q140" s="47">
        <f t="shared" si="2"/>
        <v>50000</v>
      </c>
    </row>
    <row r="141" spans="1:17" ht="25.5" x14ac:dyDescent="0.25">
      <c r="A141" s="20" t="s">
        <v>169</v>
      </c>
      <c r="B141" s="10" t="s">
        <v>47</v>
      </c>
      <c r="C141" s="20" t="s">
        <v>482</v>
      </c>
      <c r="D141" s="21" t="s">
        <v>483</v>
      </c>
      <c r="E141" s="14"/>
      <c r="F141" s="14" t="s">
        <v>21</v>
      </c>
      <c r="G141" s="14"/>
      <c r="H141" s="57" t="s">
        <v>445</v>
      </c>
      <c r="I141" s="20" t="s">
        <v>452</v>
      </c>
      <c r="J141" s="47">
        <f>4*80000</f>
        <v>320000</v>
      </c>
      <c r="K141" s="20" t="s">
        <v>484</v>
      </c>
      <c r="L141" s="48">
        <v>41365</v>
      </c>
      <c r="M141" s="20"/>
      <c r="N141" s="10"/>
      <c r="O141" s="47"/>
      <c r="P141" s="74"/>
      <c r="Q141" s="47">
        <f t="shared" si="2"/>
        <v>320000</v>
      </c>
    </row>
    <row r="142" spans="1:17" ht="25.5" x14ac:dyDescent="0.25">
      <c r="A142" s="20" t="s">
        <v>169</v>
      </c>
      <c r="B142" s="10" t="s">
        <v>47</v>
      </c>
      <c r="C142" s="20"/>
      <c r="D142" s="21" t="s">
        <v>468</v>
      </c>
      <c r="E142" s="14"/>
      <c r="F142" s="14" t="s">
        <v>21</v>
      </c>
      <c r="G142" s="14"/>
      <c r="H142" s="57" t="s">
        <v>445</v>
      </c>
      <c r="I142" s="20" t="s">
        <v>459</v>
      </c>
      <c r="J142" s="47">
        <v>50000</v>
      </c>
      <c r="K142" s="20" t="s">
        <v>484</v>
      </c>
      <c r="L142" s="48">
        <v>41365</v>
      </c>
      <c r="M142" s="20"/>
      <c r="N142" s="10"/>
      <c r="O142" s="47"/>
      <c r="P142" s="74"/>
      <c r="Q142" s="47">
        <f t="shared" si="2"/>
        <v>50000</v>
      </c>
    </row>
    <row r="143" spans="1:17" ht="25.5" x14ac:dyDescent="0.25">
      <c r="A143" s="35" t="s">
        <v>227</v>
      </c>
      <c r="B143" s="10"/>
      <c r="C143" s="20" t="s">
        <v>485</v>
      </c>
      <c r="D143" s="21" t="s">
        <v>486</v>
      </c>
      <c r="E143" s="14"/>
      <c r="F143" s="14" t="s">
        <v>21</v>
      </c>
      <c r="G143" s="14"/>
      <c r="H143" s="57" t="s">
        <v>445</v>
      </c>
      <c r="I143" s="20" t="s">
        <v>459</v>
      </c>
      <c r="J143" s="47">
        <v>50000</v>
      </c>
      <c r="K143" s="20" t="s">
        <v>487</v>
      </c>
      <c r="L143" s="48">
        <v>41365</v>
      </c>
      <c r="M143" s="20"/>
      <c r="N143" s="10"/>
      <c r="O143" s="47"/>
      <c r="P143" s="74"/>
      <c r="Q143" s="47">
        <f t="shared" si="2"/>
        <v>50000</v>
      </c>
    </row>
    <row r="144" spans="1:17" ht="25.5" x14ac:dyDescent="0.25">
      <c r="A144" s="20" t="s">
        <v>488</v>
      </c>
      <c r="B144" s="10" t="s">
        <v>246</v>
      </c>
      <c r="C144" s="20" t="s">
        <v>489</v>
      </c>
      <c r="D144" s="21" t="s">
        <v>490</v>
      </c>
      <c r="E144" s="14"/>
      <c r="F144" s="14" t="s">
        <v>21</v>
      </c>
      <c r="G144" s="14"/>
      <c r="H144" s="23" t="s">
        <v>445</v>
      </c>
      <c r="I144" s="20" t="s">
        <v>459</v>
      </c>
      <c r="J144" s="47">
        <v>50000</v>
      </c>
      <c r="K144" s="20" t="s">
        <v>491</v>
      </c>
      <c r="L144" s="48">
        <v>41365</v>
      </c>
      <c r="M144" s="20"/>
      <c r="N144" s="10"/>
      <c r="O144" s="47"/>
      <c r="P144" s="74"/>
      <c r="Q144" s="47">
        <f t="shared" si="2"/>
        <v>50000</v>
      </c>
    </row>
    <row r="145" spans="1:17" ht="28.5" customHeight="1" x14ac:dyDescent="0.25">
      <c r="A145" s="20" t="s">
        <v>340</v>
      </c>
      <c r="B145" s="10" t="s">
        <v>47</v>
      </c>
      <c r="C145" s="20" t="s">
        <v>492</v>
      </c>
      <c r="D145" s="21" t="s">
        <v>493</v>
      </c>
      <c r="E145" s="14"/>
      <c r="F145" s="14" t="s">
        <v>21</v>
      </c>
      <c r="G145" s="14"/>
      <c r="H145" s="23" t="s">
        <v>445</v>
      </c>
      <c r="I145" s="20" t="s">
        <v>446</v>
      </c>
      <c r="J145" s="47">
        <v>30000</v>
      </c>
      <c r="K145" s="20" t="s">
        <v>343</v>
      </c>
      <c r="L145" s="48">
        <v>41365</v>
      </c>
      <c r="M145" s="20"/>
      <c r="N145" s="10"/>
      <c r="O145" s="47"/>
      <c r="P145" s="74"/>
      <c r="Q145" s="47">
        <f t="shared" si="2"/>
        <v>30000</v>
      </c>
    </row>
    <row r="146" spans="1:17" ht="25.5" x14ac:dyDescent="0.25">
      <c r="A146" s="20" t="s">
        <v>70</v>
      </c>
      <c r="B146" s="10" t="s">
        <v>70</v>
      </c>
      <c r="C146" s="20" t="s">
        <v>494</v>
      </c>
      <c r="D146" s="21" t="s">
        <v>495</v>
      </c>
      <c r="E146" s="14"/>
      <c r="F146" s="14" t="s">
        <v>21</v>
      </c>
      <c r="G146" s="14"/>
      <c r="H146" s="23" t="s">
        <v>445</v>
      </c>
      <c r="I146" s="20" t="s">
        <v>496</v>
      </c>
      <c r="J146" s="47">
        <v>200000</v>
      </c>
      <c r="K146" s="20" t="s">
        <v>103</v>
      </c>
      <c r="L146" s="48">
        <v>41365</v>
      </c>
      <c r="M146" s="20"/>
      <c r="N146" s="10"/>
      <c r="O146" s="47"/>
      <c r="P146" s="74"/>
      <c r="Q146" s="47">
        <f t="shared" ref="Q146:Q151" si="3">J146-O146</f>
        <v>200000</v>
      </c>
    </row>
    <row r="147" spans="1:17" ht="25.5" x14ac:dyDescent="0.25">
      <c r="A147" s="20" t="s">
        <v>70</v>
      </c>
      <c r="B147" s="10" t="s">
        <v>70</v>
      </c>
      <c r="C147" s="20" t="s">
        <v>497</v>
      </c>
      <c r="D147" s="21" t="s">
        <v>498</v>
      </c>
      <c r="E147" s="14"/>
      <c r="F147" s="14" t="s">
        <v>21</v>
      </c>
      <c r="G147" s="14"/>
      <c r="H147" s="23" t="s">
        <v>445</v>
      </c>
      <c r="I147" s="20" t="s">
        <v>459</v>
      </c>
      <c r="J147" s="47">
        <v>100000</v>
      </c>
      <c r="K147" s="20" t="s">
        <v>499</v>
      </c>
      <c r="L147" s="48">
        <v>41365</v>
      </c>
      <c r="M147" s="20" t="s">
        <v>500</v>
      </c>
      <c r="N147" s="10"/>
      <c r="O147" s="47"/>
      <c r="P147" s="74"/>
      <c r="Q147" s="47">
        <f t="shared" si="3"/>
        <v>100000</v>
      </c>
    </row>
    <row r="148" spans="1:17" ht="38.25" x14ac:dyDescent="0.25">
      <c r="A148" s="20" t="s">
        <v>33</v>
      </c>
      <c r="B148" s="10" t="s">
        <v>34</v>
      </c>
      <c r="C148" s="20" t="s">
        <v>501</v>
      </c>
      <c r="D148" s="21" t="s">
        <v>502</v>
      </c>
      <c r="E148" s="14"/>
      <c r="F148" s="14" t="s">
        <v>21</v>
      </c>
      <c r="G148" s="14"/>
      <c r="H148" s="23" t="s">
        <v>445</v>
      </c>
      <c r="I148" s="20" t="s">
        <v>496</v>
      </c>
      <c r="J148" s="47">
        <v>100000</v>
      </c>
      <c r="K148" s="20" t="s">
        <v>37</v>
      </c>
      <c r="L148" s="48">
        <v>41365</v>
      </c>
      <c r="M148" s="20" t="s">
        <v>368</v>
      </c>
      <c r="N148" s="10"/>
      <c r="O148" s="47"/>
      <c r="P148" s="74"/>
      <c r="Q148" s="47">
        <f t="shared" si="3"/>
        <v>100000</v>
      </c>
    </row>
    <row r="149" spans="1:17" ht="38.25" x14ac:dyDescent="0.25">
      <c r="A149" s="20" t="s">
        <v>33</v>
      </c>
      <c r="B149" s="10" t="s">
        <v>34</v>
      </c>
      <c r="C149" s="20" t="s">
        <v>503</v>
      </c>
      <c r="D149" s="21" t="s">
        <v>504</v>
      </c>
      <c r="E149" s="14"/>
      <c r="F149" s="14" t="s">
        <v>21</v>
      </c>
      <c r="G149" s="14"/>
      <c r="H149" s="23" t="s">
        <v>445</v>
      </c>
      <c r="I149" s="20" t="s">
        <v>452</v>
      </c>
      <c r="J149" s="47">
        <f>4*80000</f>
        <v>320000</v>
      </c>
      <c r="K149" s="20" t="s">
        <v>37</v>
      </c>
      <c r="L149" s="48">
        <v>41365</v>
      </c>
      <c r="M149" s="20"/>
      <c r="N149" s="10"/>
      <c r="O149" s="47"/>
      <c r="P149" s="74"/>
      <c r="Q149" s="47">
        <f t="shared" si="3"/>
        <v>320000</v>
      </c>
    </row>
    <row r="150" spans="1:17" ht="38.25" x14ac:dyDescent="0.25">
      <c r="A150" s="20" t="s">
        <v>33</v>
      </c>
      <c r="B150" s="10" t="s">
        <v>34</v>
      </c>
      <c r="C150" s="20" t="s">
        <v>505</v>
      </c>
      <c r="D150" s="21" t="s">
        <v>506</v>
      </c>
      <c r="E150" s="14"/>
      <c r="F150" s="14" t="s">
        <v>21</v>
      </c>
      <c r="G150" s="14"/>
      <c r="H150" s="23" t="s">
        <v>445</v>
      </c>
      <c r="I150" s="20" t="s">
        <v>452</v>
      </c>
      <c r="J150" s="47">
        <v>80000</v>
      </c>
      <c r="K150" s="20" t="s">
        <v>37</v>
      </c>
      <c r="L150" s="48">
        <v>41365</v>
      </c>
      <c r="M150" s="20"/>
      <c r="N150" s="10"/>
      <c r="O150" s="47"/>
      <c r="P150" s="74"/>
      <c r="Q150" s="47">
        <f t="shared" si="3"/>
        <v>80000</v>
      </c>
    </row>
    <row r="151" spans="1:17" ht="25.5" x14ac:dyDescent="0.25">
      <c r="A151" s="20" t="s">
        <v>126</v>
      </c>
      <c r="B151" s="10" t="s">
        <v>18</v>
      </c>
      <c r="C151" s="20" t="s">
        <v>127</v>
      </c>
      <c r="D151" s="21" t="s">
        <v>507</v>
      </c>
      <c r="E151" s="14"/>
      <c r="F151" s="14" t="s">
        <v>21</v>
      </c>
      <c r="G151" s="14"/>
      <c r="H151" s="23" t="s">
        <v>445</v>
      </c>
      <c r="I151" s="20" t="s">
        <v>496</v>
      </c>
      <c r="J151" s="47">
        <v>100000</v>
      </c>
      <c r="K151" s="20" t="s">
        <v>129</v>
      </c>
      <c r="L151" s="48">
        <v>41365</v>
      </c>
      <c r="M151" s="20" t="s">
        <v>508</v>
      </c>
      <c r="N151" s="10"/>
      <c r="O151" s="47"/>
      <c r="P151" s="74"/>
      <c r="Q151" s="47">
        <f t="shared" si="3"/>
        <v>100000</v>
      </c>
    </row>
    <row r="152" spans="1:17" ht="25.5" x14ac:dyDescent="0.25">
      <c r="A152" s="20" t="s">
        <v>126</v>
      </c>
      <c r="B152" s="10" t="s">
        <v>18</v>
      </c>
      <c r="C152" s="20" t="s">
        <v>509</v>
      </c>
      <c r="D152" s="21" t="s">
        <v>510</v>
      </c>
      <c r="E152" s="14"/>
      <c r="F152" s="14" t="s">
        <v>21</v>
      </c>
      <c r="G152" s="14"/>
      <c r="H152" s="23" t="s">
        <v>445</v>
      </c>
      <c r="I152" s="20" t="s">
        <v>452</v>
      </c>
      <c r="J152" s="47" t="s">
        <v>230</v>
      </c>
      <c r="K152" s="20" t="s">
        <v>129</v>
      </c>
      <c r="L152" s="48">
        <v>41365</v>
      </c>
      <c r="M152" s="23" t="s">
        <v>511</v>
      </c>
      <c r="N152" s="43"/>
      <c r="O152" s="47"/>
      <c r="P152" s="74" t="s">
        <v>512</v>
      </c>
      <c r="Q152" s="47" t="s">
        <v>230</v>
      </c>
    </row>
    <row r="153" spans="1:17" ht="38.25" x14ac:dyDescent="0.25">
      <c r="A153" s="20" t="s">
        <v>132</v>
      </c>
      <c r="B153" s="10" t="s">
        <v>34</v>
      </c>
      <c r="C153" s="20" t="s">
        <v>513</v>
      </c>
      <c r="D153" s="21" t="s">
        <v>514</v>
      </c>
      <c r="E153" s="14"/>
      <c r="F153" s="14" t="s">
        <v>21</v>
      </c>
      <c r="G153" s="14"/>
      <c r="H153" s="23" t="s">
        <v>445</v>
      </c>
      <c r="I153" s="20" t="s">
        <v>462</v>
      </c>
      <c r="J153" s="47">
        <v>75000</v>
      </c>
      <c r="K153" s="20" t="s">
        <v>515</v>
      </c>
      <c r="L153" s="48">
        <v>41395</v>
      </c>
      <c r="M153" s="20"/>
      <c r="N153" s="10">
        <v>2015</v>
      </c>
      <c r="O153" s="47">
        <v>5000</v>
      </c>
      <c r="P153" s="74"/>
      <c r="Q153" s="47">
        <f t="shared" ref="Q153:Q181" si="4">J153-O153</f>
        <v>70000</v>
      </c>
    </row>
    <row r="154" spans="1:17" ht="38.25" x14ac:dyDescent="0.25">
      <c r="A154" s="20" t="s">
        <v>126</v>
      </c>
      <c r="B154" s="10" t="s">
        <v>18</v>
      </c>
      <c r="C154" s="20" t="s">
        <v>516</v>
      </c>
      <c r="D154" s="21" t="s">
        <v>517</v>
      </c>
      <c r="E154" s="14"/>
      <c r="F154" s="14" t="s">
        <v>21</v>
      </c>
      <c r="G154" s="14"/>
      <c r="H154" s="23" t="s">
        <v>445</v>
      </c>
      <c r="I154" s="20" t="s">
        <v>496</v>
      </c>
      <c r="J154" s="47">
        <v>100000</v>
      </c>
      <c r="K154" s="20" t="s">
        <v>129</v>
      </c>
      <c r="L154" s="48">
        <v>41395</v>
      </c>
      <c r="M154" s="20" t="s">
        <v>518</v>
      </c>
      <c r="N154" s="10"/>
      <c r="O154" s="47"/>
      <c r="P154" s="74"/>
      <c r="Q154" s="47">
        <f t="shared" si="4"/>
        <v>100000</v>
      </c>
    </row>
    <row r="155" spans="1:17" ht="38.25" x14ac:dyDescent="0.25">
      <c r="A155" s="20" t="s">
        <v>359</v>
      </c>
      <c r="B155" s="10" t="s">
        <v>360</v>
      </c>
      <c r="C155" s="20" t="s">
        <v>519</v>
      </c>
      <c r="D155" s="21" t="s">
        <v>520</v>
      </c>
      <c r="E155" s="14"/>
      <c r="F155" s="14" t="s">
        <v>21</v>
      </c>
      <c r="G155" s="14"/>
      <c r="H155" s="20" t="s">
        <v>445</v>
      </c>
      <c r="I155" s="20" t="s">
        <v>462</v>
      </c>
      <c r="J155" s="47">
        <v>80000</v>
      </c>
      <c r="K155" s="20" t="s">
        <v>364</v>
      </c>
      <c r="L155" s="48">
        <v>41426</v>
      </c>
      <c r="M155" s="20" t="s">
        <v>521</v>
      </c>
      <c r="N155" s="10" t="s">
        <v>522</v>
      </c>
      <c r="O155" s="47"/>
      <c r="P155" s="74"/>
      <c r="Q155" s="47">
        <f t="shared" si="4"/>
        <v>80000</v>
      </c>
    </row>
    <row r="156" spans="1:17" ht="51" x14ac:dyDescent="0.25">
      <c r="A156" s="20" t="s">
        <v>82</v>
      </c>
      <c r="B156" s="10" t="s">
        <v>70</v>
      </c>
      <c r="C156" s="20" t="s">
        <v>523</v>
      </c>
      <c r="D156" s="21" t="s">
        <v>524</v>
      </c>
      <c r="E156" s="14"/>
      <c r="F156" s="14" t="s">
        <v>21</v>
      </c>
      <c r="G156" s="14"/>
      <c r="H156" s="23" t="s">
        <v>445</v>
      </c>
      <c r="I156" s="20" t="s">
        <v>462</v>
      </c>
      <c r="J156" s="47">
        <v>30000</v>
      </c>
      <c r="K156" s="20" t="s">
        <v>150</v>
      </c>
      <c r="L156" s="48">
        <v>41426</v>
      </c>
      <c r="M156" s="20" t="s">
        <v>525</v>
      </c>
      <c r="N156" s="10">
        <v>2016</v>
      </c>
      <c r="O156" s="47"/>
      <c r="P156" s="74"/>
      <c r="Q156" s="47">
        <f t="shared" si="4"/>
        <v>30000</v>
      </c>
    </row>
    <row r="157" spans="1:17" ht="25.5" x14ac:dyDescent="0.25">
      <c r="A157" s="20" t="s">
        <v>46</v>
      </c>
      <c r="B157" s="10" t="s">
        <v>47</v>
      </c>
      <c r="C157" s="20" t="s">
        <v>48</v>
      </c>
      <c r="D157" s="21" t="s">
        <v>526</v>
      </c>
      <c r="E157" s="14"/>
      <c r="F157" s="14" t="s">
        <v>21</v>
      </c>
      <c r="G157" s="14"/>
      <c r="H157" s="23" t="s">
        <v>445</v>
      </c>
      <c r="I157" s="20" t="s">
        <v>459</v>
      </c>
      <c r="J157" s="47">
        <v>50000</v>
      </c>
      <c r="K157" s="20" t="s">
        <v>50</v>
      </c>
      <c r="L157" s="48">
        <v>41426</v>
      </c>
      <c r="M157" s="20" t="s">
        <v>51</v>
      </c>
      <c r="N157" s="10" t="s">
        <v>52</v>
      </c>
      <c r="O157" s="47"/>
      <c r="P157" s="74"/>
      <c r="Q157" s="47">
        <f t="shared" si="4"/>
        <v>50000</v>
      </c>
    </row>
    <row r="158" spans="1:17" ht="25.5" x14ac:dyDescent="0.25">
      <c r="A158" s="20" t="s">
        <v>369</v>
      </c>
      <c r="B158" s="10" t="s">
        <v>18</v>
      </c>
      <c r="C158" s="20" t="s">
        <v>527</v>
      </c>
      <c r="D158" s="21" t="s">
        <v>528</v>
      </c>
      <c r="E158" s="14"/>
      <c r="F158" s="14" t="s">
        <v>21</v>
      </c>
      <c r="G158" s="14"/>
      <c r="H158" s="23" t="s">
        <v>445</v>
      </c>
      <c r="I158" s="20" t="s">
        <v>496</v>
      </c>
      <c r="J158" s="47">
        <v>100000</v>
      </c>
      <c r="K158" s="20" t="s">
        <v>372</v>
      </c>
      <c r="L158" s="48">
        <v>41426</v>
      </c>
      <c r="M158" s="20" t="s">
        <v>529</v>
      </c>
      <c r="N158" s="10"/>
      <c r="O158" s="47"/>
      <c r="P158" s="74"/>
      <c r="Q158" s="47">
        <f t="shared" si="4"/>
        <v>100000</v>
      </c>
    </row>
    <row r="159" spans="1:17" x14ac:dyDescent="0.25">
      <c r="A159" s="20" t="s">
        <v>369</v>
      </c>
      <c r="B159" s="10" t="s">
        <v>18</v>
      </c>
      <c r="C159" s="20" t="s">
        <v>530</v>
      </c>
      <c r="D159" s="21" t="s">
        <v>531</v>
      </c>
      <c r="E159" s="14"/>
      <c r="F159" s="14" t="s">
        <v>21</v>
      </c>
      <c r="G159" s="14"/>
      <c r="H159" s="23" t="s">
        <v>445</v>
      </c>
      <c r="I159" s="20" t="s">
        <v>462</v>
      </c>
      <c r="J159" s="47">
        <v>50000</v>
      </c>
      <c r="K159" s="20" t="s">
        <v>372</v>
      </c>
      <c r="L159" s="48">
        <v>41426</v>
      </c>
      <c r="M159" s="20" t="s">
        <v>24</v>
      </c>
      <c r="N159" s="10"/>
      <c r="O159" s="47"/>
      <c r="P159" s="74"/>
      <c r="Q159" s="47">
        <f t="shared" si="4"/>
        <v>50000</v>
      </c>
    </row>
    <row r="160" spans="1:17" ht="25.5" x14ac:dyDescent="0.25">
      <c r="A160" s="20" t="s">
        <v>53</v>
      </c>
      <c r="B160" s="10" t="s">
        <v>18</v>
      </c>
      <c r="C160" s="20" t="s">
        <v>532</v>
      </c>
      <c r="D160" s="21" t="s">
        <v>533</v>
      </c>
      <c r="E160" s="14"/>
      <c r="F160" s="14" t="s">
        <v>21</v>
      </c>
      <c r="G160" s="14"/>
      <c r="H160" s="23" t="s">
        <v>445</v>
      </c>
      <c r="I160" s="20" t="s">
        <v>452</v>
      </c>
      <c r="J160" s="47">
        <v>250000</v>
      </c>
      <c r="K160" s="20" t="s">
        <v>56</v>
      </c>
      <c r="L160" s="48">
        <v>41426</v>
      </c>
      <c r="M160" s="20" t="s">
        <v>534</v>
      </c>
      <c r="N160" s="10"/>
      <c r="O160" s="47"/>
      <c r="P160" s="74"/>
      <c r="Q160" s="47">
        <f t="shared" si="4"/>
        <v>250000</v>
      </c>
    </row>
    <row r="161" spans="1:17" ht="25.5" x14ac:dyDescent="0.25">
      <c r="A161" s="20" t="s">
        <v>53</v>
      </c>
      <c r="B161" s="10" t="s">
        <v>18</v>
      </c>
      <c r="C161" s="20" t="s">
        <v>535</v>
      </c>
      <c r="D161" s="21" t="s">
        <v>536</v>
      </c>
      <c r="E161" s="14"/>
      <c r="F161" s="14" t="s">
        <v>21</v>
      </c>
      <c r="G161" s="14"/>
      <c r="H161" s="23" t="s">
        <v>445</v>
      </c>
      <c r="I161" s="20" t="s">
        <v>462</v>
      </c>
      <c r="J161" s="47">
        <v>200000</v>
      </c>
      <c r="K161" s="20" t="s">
        <v>56</v>
      </c>
      <c r="L161" s="48">
        <v>41426</v>
      </c>
      <c r="M161" s="20" t="s">
        <v>57</v>
      </c>
      <c r="N161" s="10">
        <v>2012</v>
      </c>
      <c r="O161" s="47"/>
      <c r="P161" s="74" t="s">
        <v>537</v>
      </c>
      <c r="Q161" s="47">
        <f t="shared" si="4"/>
        <v>200000</v>
      </c>
    </row>
    <row r="162" spans="1:17" ht="25.5" x14ac:dyDescent="0.25">
      <c r="A162" s="20" t="s">
        <v>53</v>
      </c>
      <c r="B162" s="10" t="s">
        <v>18</v>
      </c>
      <c r="C162" s="20" t="s">
        <v>538</v>
      </c>
      <c r="D162" s="21" t="s">
        <v>539</v>
      </c>
      <c r="E162" s="14"/>
      <c r="F162" s="14" t="s">
        <v>21</v>
      </c>
      <c r="G162" s="14"/>
      <c r="H162" s="23" t="s">
        <v>445</v>
      </c>
      <c r="I162" s="20" t="s">
        <v>462</v>
      </c>
      <c r="J162" s="47">
        <v>200000</v>
      </c>
      <c r="K162" s="20" t="s">
        <v>56</v>
      </c>
      <c r="L162" s="48">
        <v>41426</v>
      </c>
      <c r="M162" s="20" t="s">
        <v>310</v>
      </c>
      <c r="N162" s="10"/>
      <c r="O162" s="47"/>
      <c r="P162" s="74"/>
      <c r="Q162" s="47">
        <f t="shared" si="4"/>
        <v>200000</v>
      </c>
    </row>
    <row r="163" spans="1:17" ht="25.5" x14ac:dyDescent="0.25">
      <c r="A163" s="20" t="s">
        <v>53</v>
      </c>
      <c r="B163" s="10" t="s">
        <v>18</v>
      </c>
      <c r="C163" s="20" t="s">
        <v>540</v>
      </c>
      <c r="D163" s="21" t="s">
        <v>541</v>
      </c>
      <c r="E163" s="14"/>
      <c r="F163" s="14" t="s">
        <v>21</v>
      </c>
      <c r="G163" s="14"/>
      <c r="H163" s="23" t="s">
        <v>445</v>
      </c>
      <c r="I163" s="20" t="s">
        <v>462</v>
      </c>
      <c r="J163" s="47">
        <v>50000</v>
      </c>
      <c r="K163" s="20" t="s">
        <v>56</v>
      </c>
      <c r="L163" s="48">
        <v>41426</v>
      </c>
      <c r="M163" s="20" t="s">
        <v>310</v>
      </c>
      <c r="N163" s="10"/>
      <c r="O163" s="47"/>
      <c r="P163" s="74"/>
      <c r="Q163" s="47">
        <f t="shared" si="4"/>
        <v>50000</v>
      </c>
    </row>
    <row r="164" spans="1:17" ht="25.5" x14ac:dyDescent="0.25">
      <c r="A164" s="20" t="s">
        <v>466</v>
      </c>
      <c r="B164" s="10" t="s">
        <v>542</v>
      </c>
      <c r="C164" s="20" t="s">
        <v>543</v>
      </c>
      <c r="D164" s="11" t="s">
        <v>544</v>
      </c>
      <c r="E164" s="13"/>
      <c r="F164" s="14" t="s">
        <v>21</v>
      </c>
      <c r="G164" s="13"/>
      <c r="H164" s="23" t="s">
        <v>445</v>
      </c>
      <c r="I164" s="23" t="s">
        <v>452</v>
      </c>
      <c r="J164" s="55">
        <v>1700000</v>
      </c>
      <c r="K164" s="23" t="s">
        <v>545</v>
      </c>
      <c r="L164" s="56">
        <v>41456</v>
      </c>
      <c r="M164" s="23" t="s">
        <v>546</v>
      </c>
      <c r="N164" s="43" t="s">
        <v>547</v>
      </c>
      <c r="O164" s="55"/>
      <c r="P164" s="23"/>
      <c r="Q164" s="47">
        <f t="shared" si="4"/>
        <v>1700000</v>
      </c>
    </row>
    <row r="165" spans="1:17" ht="38.25" x14ac:dyDescent="0.25">
      <c r="A165" s="35" t="s">
        <v>227</v>
      </c>
      <c r="B165" s="10" t="s">
        <v>18</v>
      </c>
      <c r="C165" s="20" t="s">
        <v>548</v>
      </c>
      <c r="D165" s="58" t="s">
        <v>549</v>
      </c>
      <c r="E165" s="13"/>
      <c r="F165" s="14" t="s">
        <v>21</v>
      </c>
      <c r="G165" s="13"/>
      <c r="H165" s="23" t="s">
        <v>445</v>
      </c>
      <c r="I165" s="23" t="s">
        <v>452</v>
      </c>
      <c r="J165" s="55">
        <v>130000</v>
      </c>
      <c r="K165" s="20" t="s">
        <v>231</v>
      </c>
      <c r="L165" s="56">
        <v>41456</v>
      </c>
      <c r="M165" s="23" t="s">
        <v>241</v>
      </c>
      <c r="N165" s="56">
        <v>42064</v>
      </c>
      <c r="O165" s="55">
        <v>130000</v>
      </c>
      <c r="P165" s="23" t="s">
        <v>550</v>
      </c>
      <c r="Q165" s="47">
        <f t="shared" si="4"/>
        <v>0</v>
      </c>
    </row>
    <row r="166" spans="1:17" ht="25.5" x14ac:dyDescent="0.25">
      <c r="A166" s="35" t="s">
        <v>227</v>
      </c>
      <c r="B166" s="10"/>
      <c r="C166" s="20" t="s">
        <v>551</v>
      </c>
      <c r="D166" s="21" t="s">
        <v>552</v>
      </c>
      <c r="E166" s="13"/>
      <c r="F166" s="14" t="s">
        <v>21</v>
      </c>
      <c r="G166" s="13"/>
      <c r="H166" s="23" t="s">
        <v>445</v>
      </c>
      <c r="I166" s="23" t="s">
        <v>452</v>
      </c>
      <c r="J166" s="55">
        <f>20*80000</f>
        <v>1600000</v>
      </c>
      <c r="K166" s="20" t="s">
        <v>231</v>
      </c>
      <c r="L166" s="56">
        <v>41456</v>
      </c>
      <c r="M166" s="23" t="s">
        <v>241</v>
      </c>
      <c r="N166" s="43">
        <v>2023</v>
      </c>
      <c r="O166" s="55"/>
      <c r="P166" s="23"/>
      <c r="Q166" s="47">
        <f t="shared" si="4"/>
        <v>1600000</v>
      </c>
    </row>
    <row r="167" spans="1:17" ht="38.25" x14ac:dyDescent="0.25">
      <c r="A167" s="35" t="s">
        <v>227</v>
      </c>
      <c r="B167" s="10"/>
      <c r="C167" s="20" t="s">
        <v>553</v>
      </c>
      <c r="D167" s="21" t="s">
        <v>554</v>
      </c>
      <c r="E167" s="13"/>
      <c r="F167" s="14" t="s">
        <v>21</v>
      </c>
      <c r="G167" s="13"/>
      <c r="H167" s="23" t="s">
        <v>445</v>
      </c>
      <c r="I167" s="23" t="s">
        <v>452</v>
      </c>
      <c r="J167" s="55">
        <f>10*80000</f>
        <v>800000</v>
      </c>
      <c r="K167" s="20" t="s">
        <v>231</v>
      </c>
      <c r="L167" s="56">
        <v>41456</v>
      </c>
      <c r="M167" s="68" t="s">
        <v>555</v>
      </c>
      <c r="N167" s="43">
        <v>2023</v>
      </c>
      <c r="O167" s="55"/>
      <c r="P167" s="23"/>
      <c r="Q167" s="47">
        <f t="shared" si="4"/>
        <v>800000</v>
      </c>
    </row>
    <row r="168" spans="1:17" ht="51" x14ac:dyDescent="0.25">
      <c r="A168" s="35" t="s">
        <v>227</v>
      </c>
      <c r="B168" s="10"/>
      <c r="C168" s="20" t="s">
        <v>556</v>
      </c>
      <c r="D168" s="11" t="s">
        <v>557</v>
      </c>
      <c r="E168" s="13"/>
      <c r="F168" s="14" t="s">
        <v>21</v>
      </c>
      <c r="G168" s="13"/>
      <c r="H168" s="23" t="s">
        <v>445</v>
      </c>
      <c r="I168" s="23" t="s">
        <v>452</v>
      </c>
      <c r="J168" s="55">
        <v>800000</v>
      </c>
      <c r="K168" s="20" t="s">
        <v>231</v>
      </c>
      <c r="L168" s="56">
        <v>41456</v>
      </c>
      <c r="M168" s="23" t="s">
        <v>558</v>
      </c>
      <c r="N168" s="56">
        <v>42064</v>
      </c>
      <c r="O168" s="55">
        <v>800000</v>
      </c>
      <c r="P168" s="23" t="s">
        <v>550</v>
      </c>
      <c r="Q168" s="47">
        <f t="shared" si="4"/>
        <v>0</v>
      </c>
    </row>
    <row r="169" spans="1:17" x14ac:dyDescent="0.25">
      <c r="A169" s="20" t="s">
        <v>559</v>
      </c>
      <c r="B169" s="10" t="s">
        <v>246</v>
      </c>
      <c r="C169" s="20" t="s">
        <v>560</v>
      </c>
      <c r="D169" s="21" t="s">
        <v>561</v>
      </c>
      <c r="E169" s="14"/>
      <c r="F169" s="14" t="s">
        <v>21</v>
      </c>
      <c r="G169" s="14"/>
      <c r="H169" s="23" t="s">
        <v>445</v>
      </c>
      <c r="I169" s="20" t="s">
        <v>496</v>
      </c>
      <c r="J169" s="47">
        <v>100000</v>
      </c>
      <c r="K169" s="20" t="s">
        <v>63</v>
      </c>
      <c r="L169" s="48">
        <v>41456</v>
      </c>
      <c r="M169" s="20"/>
      <c r="N169" s="10"/>
      <c r="O169" s="47"/>
      <c r="P169" s="74"/>
      <c r="Q169" s="47">
        <f t="shared" si="4"/>
        <v>100000</v>
      </c>
    </row>
    <row r="170" spans="1:17" ht="38.25" x14ac:dyDescent="0.25">
      <c r="A170" s="20" t="s">
        <v>559</v>
      </c>
      <c r="B170" s="10" t="s">
        <v>246</v>
      </c>
      <c r="C170" s="20" t="s">
        <v>562</v>
      </c>
      <c r="D170" s="21" t="s">
        <v>563</v>
      </c>
      <c r="E170" s="14"/>
      <c r="F170" s="14" t="s">
        <v>21</v>
      </c>
      <c r="G170" s="14"/>
      <c r="H170" s="23" t="s">
        <v>445</v>
      </c>
      <c r="I170" s="20" t="s">
        <v>496</v>
      </c>
      <c r="J170" s="47">
        <v>100000</v>
      </c>
      <c r="K170" s="20" t="s">
        <v>63</v>
      </c>
      <c r="L170" s="48">
        <v>41456</v>
      </c>
      <c r="M170" s="20"/>
      <c r="N170" s="10"/>
      <c r="O170" s="47"/>
      <c r="P170" s="74"/>
      <c r="Q170" s="47">
        <f t="shared" si="4"/>
        <v>100000</v>
      </c>
    </row>
    <row r="171" spans="1:17" x14ac:dyDescent="0.25">
      <c r="A171" s="20" t="s">
        <v>156</v>
      </c>
      <c r="B171" s="10" t="s">
        <v>18</v>
      </c>
      <c r="C171" s="20" t="s">
        <v>382</v>
      </c>
      <c r="D171" s="21" t="s">
        <v>564</v>
      </c>
      <c r="E171" s="14"/>
      <c r="F171" s="14" t="s">
        <v>21</v>
      </c>
      <c r="G171" s="14"/>
      <c r="H171" s="23" t="s">
        <v>445</v>
      </c>
      <c r="I171" s="20" t="s">
        <v>496</v>
      </c>
      <c r="J171" s="47">
        <v>100000</v>
      </c>
      <c r="K171" s="20" t="s">
        <v>251</v>
      </c>
      <c r="L171" s="48">
        <v>41456</v>
      </c>
      <c r="M171" s="20"/>
      <c r="N171" s="10"/>
      <c r="O171" s="47"/>
      <c r="P171" s="74"/>
      <c r="Q171" s="47">
        <f t="shared" si="4"/>
        <v>100000</v>
      </c>
    </row>
    <row r="172" spans="1:17" ht="25.5" x14ac:dyDescent="0.25">
      <c r="A172" s="11" t="s">
        <v>565</v>
      </c>
      <c r="B172" s="10" t="s">
        <v>47</v>
      </c>
      <c r="C172" s="20" t="s">
        <v>566</v>
      </c>
      <c r="D172" s="21" t="s">
        <v>567</v>
      </c>
      <c r="E172" s="10"/>
      <c r="F172" s="10"/>
      <c r="G172" s="10"/>
      <c r="H172" s="23" t="s">
        <v>445</v>
      </c>
      <c r="I172" s="20" t="s">
        <v>452</v>
      </c>
      <c r="J172" s="47">
        <v>7000000</v>
      </c>
      <c r="K172" s="20" t="s">
        <v>568</v>
      </c>
      <c r="L172" s="48">
        <v>41456</v>
      </c>
      <c r="M172" s="20"/>
      <c r="N172" s="10"/>
      <c r="O172" s="47"/>
      <c r="P172" s="74"/>
      <c r="Q172" s="47">
        <f t="shared" si="4"/>
        <v>7000000</v>
      </c>
    </row>
    <row r="173" spans="1:17" ht="38.25" x14ac:dyDescent="0.25">
      <c r="A173" s="20" t="s">
        <v>122</v>
      </c>
      <c r="B173" s="10" t="s">
        <v>34</v>
      </c>
      <c r="C173" s="20" t="s">
        <v>569</v>
      </c>
      <c r="D173" s="21" t="s">
        <v>570</v>
      </c>
      <c r="E173" s="13"/>
      <c r="F173" s="14" t="s">
        <v>21</v>
      </c>
      <c r="G173" s="13"/>
      <c r="H173" s="23" t="s">
        <v>445</v>
      </c>
      <c r="I173" s="23" t="s">
        <v>452</v>
      </c>
      <c r="J173" s="47">
        <f>13*80000</f>
        <v>1040000</v>
      </c>
      <c r="K173" s="20" t="s">
        <v>379</v>
      </c>
      <c r="L173" s="48">
        <v>41456</v>
      </c>
      <c r="M173" s="20" t="s">
        <v>436</v>
      </c>
      <c r="N173" s="10">
        <v>2020</v>
      </c>
      <c r="O173" s="47"/>
      <c r="P173" s="74"/>
      <c r="Q173" s="47">
        <f t="shared" si="4"/>
        <v>1040000</v>
      </c>
    </row>
    <row r="174" spans="1:17" ht="25.5" x14ac:dyDescent="0.25">
      <c r="A174" s="20" t="s">
        <v>163</v>
      </c>
      <c r="B174" s="10" t="s">
        <v>18</v>
      </c>
      <c r="C174" s="20" t="s">
        <v>163</v>
      </c>
      <c r="D174" s="21" t="s">
        <v>468</v>
      </c>
      <c r="E174" s="13"/>
      <c r="F174" s="14" t="s">
        <v>21</v>
      </c>
      <c r="G174" s="14"/>
      <c r="H174" s="23" t="s">
        <v>445</v>
      </c>
      <c r="I174" s="20" t="s">
        <v>459</v>
      </c>
      <c r="J174" s="47">
        <v>50000</v>
      </c>
      <c r="K174" s="20" t="s">
        <v>166</v>
      </c>
      <c r="L174" s="48">
        <v>41487</v>
      </c>
      <c r="M174" s="20"/>
      <c r="N174" s="10"/>
      <c r="O174" s="47"/>
      <c r="P174" s="74"/>
      <c r="Q174" s="47">
        <f t="shared" si="4"/>
        <v>50000</v>
      </c>
    </row>
    <row r="175" spans="1:17" ht="25.5" x14ac:dyDescent="0.25">
      <c r="A175" s="20" t="s">
        <v>401</v>
      </c>
      <c r="B175" s="10" t="s">
        <v>70</v>
      </c>
      <c r="C175" s="59"/>
      <c r="D175" s="21" t="s">
        <v>571</v>
      </c>
      <c r="E175" s="14"/>
      <c r="F175" s="14" t="s">
        <v>21</v>
      </c>
      <c r="G175" s="14"/>
      <c r="H175" s="23" t="s">
        <v>445</v>
      </c>
      <c r="I175" s="20" t="s">
        <v>452</v>
      </c>
      <c r="J175" s="47">
        <v>160000</v>
      </c>
      <c r="K175" s="20" t="s">
        <v>572</v>
      </c>
      <c r="L175" s="48">
        <v>41487</v>
      </c>
      <c r="M175" s="20"/>
      <c r="N175" s="10"/>
      <c r="O175" s="47"/>
      <c r="P175" s="74"/>
      <c r="Q175" s="47">
        <f t="shared" si="4"/>
        <v>160000</v>
      </c>
    </row>
    <row r="176" spans="1:17" ht="25.5" x14ac:dyDescent="0.25">
      <c r="A176" s="20" t="s">
        <v>359</v>
      </c>
      <c r="B176" s="10" t="s">
        <v>360</v>
      </c>
      <c r="C176" s="23" t="s">
        <v>573</v>
      </c>
      <c r="D176" s="11" t="s">
        <v>574</v>
      </c>
      <c r="E176" s="14"/>
      <c r="F176" s="14" t="s">
        <v>21</v>
      </c>
      <c r="G176" s="14"/>
      <c r="H176" s="23" t="s">
        <v>445</v>
      </c>
      <c r="I176" s="20" t="s">
        <v>452</v>
      </c>
      <c r="J176" s="47">
        <v>400000</v>
      </c>
      <c r="K176" s="20" t="s">
        <v>572</v>
      </c>
      <c r="L176" s="48">
        <v>41487</v>
      </c>
      <c r="M176" s="20"/>
      <c r="N176" s="10"/>
      <c r="O176" s="47"/>
      <c r="P176" s="74"/>
      <c r="Q176" s="47">
        <f t="shared" si="4"/>
        <v>400000</v>
      </c>
    </row>
    <row r="177" spans="1:17" ht="25.5" x14ac:dyDescent="0.25">
      <c r="A177" s="20" t="s">
        <v>201</v>
      </c>
      <c r="B177" s="10" t="s">
        <v>47</v>
      </c>
      <c r="C177" s="20" t="s">
        <v>575</v>
      </c>
      <c r="D177" s="58" t="s">
        <v>576</v>
      </c>
      <c r="E177" s="14"/>
      <c r="F177" s="14" t="s">
        <v>21</v>
      </c>
      <c r="G177" s="14"/>
      <c r="H177" s="23" t="s">
        <v>445</v>
      </c>
      <c r="I177" s="20" t="s">
        <v>496</v>
      </c>
      <c r="J177" s="47">
        <v>100000</v>
      </c>
      <c r="K177" s="20" t="s">
        <v>577</v>
      </c>
      <c r="L177" s="48">
        <v>41487</v>
      </c>
      <c r="M177" s="20"/>
      <c r="N177" s="10"/>
      <c r="O177" s="47"/>
      <c r="P177" s="74"/>
      <c r="Q177" s="47">
        <f t="shared" si="4"/>
        <v>100000</v>
      </c>
    </row>
    <row r="178" spans="1:17" ht="25.5" x14ac:dyDescent="0.25">
      <c r="A178" s="20" t="s">
        <v>578</v>
      </c>
      <c r="B178" s="10" t="s">
        <v>70</v>
      </c>
      <c r="C178" s="20" t="s">
        <v>579</v>
      </c>
      <c r="D178" s="21" t="s">
        <v>580</v>
      </c>
      <c r="E178" s="14"/>
      <c r="F178" s="14" t="s">
        <v>21</v>
      </c>
      <c r="G178" s="14"/>
      <c r="H178" s="23" t="s">
        <v>445</v>
      </c>
      <c r="I178" s="20" t="s">
        <v>462</v>
      </c>
      <c r="J178" s="47">
        <v>60000</v>
      </c>
      <c r="K178" s="20" t="s">
        <v>572</v>
      </c>
      <c r="L178" s="48">
        <v>41487</v>
      </c>
      <c r="M178" s="20"/>
      <c r="N178" s="10"/>
      <c r="O178" s="47"/>
      <c r="P178" s="74"/>
      <c r="Q178" s="47">
        <f t="shared" si="4"/>
        <v>60000</v>
      </c>
    </row>
    <row r="179" spans="1:17" ht="51" x14ac:dyDescent="0.25">
      <c r="A179" s="20" t="s">
        <v>70</v>
      </c>
      <c r="B179" s="10" t="s">
        <v>70</v>
      </c>
      <c r="C179" s="20" t="s">
        <v>581</v>
      </c>
      <c r="D179" s="21" t="s">
        <v>582</v>
      </c>
      <c r="E179" s="13"/>
      <c r="F179" s="14" t="s">
        <v>21</v>
      </c>
      <c r="G179" s="13"/>
      <c r="H179" s="23" t="s">
        <v>445</v>
      </c>
      <c r="I179" s="23" t="s">
        <v>452</v>
      </c>
      <c r="J179" s="55">
        <v>1075000</v>
      </c>
      <c r="K179" s="23" t="s">
        <v>583</v>
      </c>
      <c r="L179" s="56">
        <v>41487</v>
      </c>
      <c r="M179" s="23" t="s">
        <v>584</v>
      </c>
      <c r="N179" s="43"/>
      <c r="O179" s="55">
        <v>675000</v>
      </c>
      <c r="P179" s="23"/>
      <c r="Q179" s="47">
        <f t="shared" si="4"/>
        <v>400000</v>
      </c>
    </row>
    <row r="180" spans="1:17" ht="25.5" x14ac:dyDescent="0.25">
      <c r="A180" s="20" t="s">
        <v>314</v>
      </c>
      <c r="B180" s="10" t="s">
        <v>18</v>
      </c>
      <c r="C180" s="20"/>
      <c r="D180" s="21" t="s">
        <v>468</v>
      </c>
      <c r="E180" s="14"/>
      <c r="F180" s="14" t="s">
        <v>21</v>
      </c>
      <c r="G180" s="14"/>
      <c r="H180" s="23" t="s">
        <v>445</v>
      </c>
      <c r="I180" s="20" t="s">
        <v>459</v>
      </c>
      <c r="J180" s="47">
        <v>25000</v>
      </c>
      <c r="K180" s="20" t="s">
        <v>390</v>
      </c>
      <c r="L180" s="48">
        <v>41487</v>
      </c>
      <c r="M180" s="20"/>
      <c r="N180" s="10" t="s">
        <v>396</v>
      </c>
      <c r="O180" s="47"/>
      <c r="P180" s="74"/>
      <c r="Q180" s="47">
        <f t="shared" si="4"/>
        <v>25000</v>
      </c>
    </row>
    <row r="181" spans="1:17" ht="25.5" x14ac:dyDescent="0.25">
      <c r="A181" s="20" t="s">
        <v>17</v>
      </c>
      <c r="B181" s="33" t="s">
        <v>18</v>
      </c>
      <c r="C181" s="20" t="s">
        <v>585</v>
      </c>
      <c r="D181" s="21" t="s">
        <v>586</v>
      </c>
      <c r="E181" s="14"/>
      <c r="F181" s="14" t="s">
        <v>21</v>
      </c>
      <c r="G181" s="14"/>
      <c r="H181" s="23" t="s">
        <v>445</v>
      </c>
      <c r="I181" s="20" t="s">
        <v>496</v>
      </c>
      <c r="J181" s="47">
        <v>200000</v>
      </c>
      <c r="K181" s="20" t="s">
        <v>175</v>
      </c>
      <c r="L181" s="48">
        <v>41487</v>
      </c>
      <c r="M181" s="20" t="s">
        <v>18</v>
      </c>
      <c r="N181" s="10"/>
      <c r="O181" s="47"/>
      <c r="P181" s="74"/>
      <c r="Q181" s="47">
        <f t="shared" si="4"/>
        <v>200000</v>
      </c>
    </row>
    <row r="182" spans="1:17" x14ac:dyDescent="0.25">
      <c r="A182" s="20" t="s">
        <v>59</v>
      </c>
      <c r="B182" s="10" t="s">
        <v>587</v>
      </c>
      <c r="C182" s="20" t="s">
        <v>59</v>
      </c>
      <c r="D182" s="21" t="s">
        <v>588</v>
      </c>
      <c r="E182" s="14"/>
      <c r="F182" s="14" t="s">
        <v>21</v>
      </c>
      <c r="G182" s="14"/>
      <c r="H182" s="20" t="s">
        <v>445</v>
      </c>
      <c r="I182" s="20" t="s">
        <v>452</v>
      </c>
      <c r="J182" s="47" t="s">
        <v>230</v>
      </c>
      <c r="K182" s="20" t="s">
        <v>589</v>
      </c>
      <c r="L182" s="48">
        <v>41518</v>
      </c>
      <c r="M182" s="20" t="s">
        <v>590</v>
      </c>
      <c r="N182" s="10"/>
      <c r="O182" s="47"/>
      <c r="P182" s="74"/>
      <c r="Q182" s="47" t="s">
        <v>230</v>
      </c>
    </row>
    <row r="183" spans="1:17" ht="63.75" x14ac:dyDescent="0.25">
      <c r="A183" s="20" t="s">
        <v>591</v>
      </c>
      <c r="B183" s="10" t="s">
        <v>70</v>
      </c>
      <c r="C183" s="20" t="s">
        <v>591</v>
      </c>
      <c r="D183" s="21" t="s">
        <v>592</v>
      </c>
      <c r="E183" s="14"/>
      <c r="F183" s="14" t="s">
        <v>21</v>
      </c>
      <c r="G183" s="14"/>
      <c r="H183" s="23" t="s">
        <v>445</v>
      </c>
      <c r="I183" s="20" t="s">
        <v>452</v>
      </c>
      <c r="J183" s="47">
        <v>60000</v>
      </c>
      <c r="K183" s="20" t="s">
        <v>589</v>
      </c>
      <c r="L183" s="48">
        <v>41518</v>
      </c>
      <c r="M183" s="20" t="s">
        <v>74</v>
      </c>
      <c r="N183" s="10"/>
      <c r="O183" s="47"/>
      <c r="P183" s="74"/>
      <c r="Q183" s="47">
        <f t="shared" ref="Q183:Q206" si="5">J183-O183</f>
        <v>60000</v>
      </c>
    </row>
    <row r="184" spans="1:17" ht="38.25" x14ac:dyDescent="0.25">
      <c r="A184" s="20" t="s">
        <v>320</v>
      </c>
      <c r="B184" s="10" t="s">
        <v>321</v>
      </c>
      <c r="C184" s="20" t="s">
        <v>593</v>
      </c>
      <c r="D184" s="21" t="s">
        <v>594</v>
      </c>
      <c r="E184" s="14"/>
      <c r="F184" s="14" t="s">
        <v>21</v>
      </c>
      <c r="G184" s="14"/>
      <c r="H184" s="23" t="s">
        <v>445</v>
      </c>
      <c r="I184" s="20" t="s">
        <v>496</v>
      </c>
      <c r="J184" s="47">
        <v>100000</v>
      </c>
      <c r="K184" s="20" t="s">
        <v>595</v>
      </c>
      <c r="L184" s="48">
        <v>41518</v>
      </c>
      <c r="M184" s="20" t="s">
        <v>596</v>
      </c>
      <c r="N184" s="10"/>
      <c r="O184" s="47"/>
      <c r="P184" s="74"/>
      <c r="Q184" s="47">
        <f t="shared" si="5"/>
        <v>100000</v>
      </c>
    </row>
    <row r="185" spans="1:17" ht="25.5" x14ac:dyDescent="0.25">
      <c r="A185" s="20" t="s">
        <v>597</v>
      </c>
      <c r="B185" s="10" t="s">
        <v>360</v>
      </c>
      <c r="C185" s="20" t="s">
        <v>598</v>
      </c>
      <c r="D185" s="60" t="s">
        <v>599</v>
      </c>
      <c r="E185" s="13"/>
      <c r="F185" s="14" t="s">
        <v>21</v>
      </c>
      <c r="G185" s="14"/>
      <c r="H185" s="23" t="s">
        <v>445</v>
      </c>
      <c r="I185" s="20" t="s">
        <v>452</v>
      </c>
      <c r="J185" s="47">
        <f>2.4*80000</f>
        <v>192000</v>
      </c>
      <c r="K185" s="20" t="s">
        <v>600</v>
      </c>
      <c r="L185" s="48">
        <v>41609</v>
      </c>
      <c r="M185" s="20" t="s">
        <v>74</v>
      </c>
      <c r="N185" s="10"/>
      <c r="O185" s="47"/>
      <c r="P185" s="74"/>
      <c r="Q185" s="47">
        <f t="shared" si="5"/>
        <v>192000</v>
      </c>
    </row>
    <row r="186" spans="1:17" ht="25.5" x14ac:dyDescent="0.25">
      <c r="A186" s="20" t="s">
        <v>601</v>
      </c>
      <c r="B186" s="10" t="s">
        <v>47</v>
      </c>
      <c r="C186" s="20" t="s">
        <v>602</v>
      </c>
      <c r="D186" s="21" t="s">
        <v>603</v>
      </c>
      <c r="E186" s="13"/>
      <c r="F186" s="14" t="s">
        <v>21</v>
      </c>
      <c r="G186" s="14"/>
      <c r="H186" s="23" t="s">
        <v>445</v>
      </c>
      <c r="I186" s="20" t="s">
        <v>459</v>
      </c>
      <c r="J186" s="47">
        <f>3*2450</f>
        <v>7350</v>
      </c>
      <c r="K186" s="20" t="s">
        <v>604</v>
      </c>
      <c r="L186" s="48">
        <v>41791</v>
      </c>
      <c r="M186" s="20"/>
      <c r="N186" s="10"/>
      <c r="O186" s="47"/>
      <c r="P186" s="74"/>
      <c r="Q186" s="47">
        <f t="shared" si="5"/>
        <v>7350</v>
      </c>
    </row>
    <row r="187" spans="1:17" ht="63.75" x14ac:dyDescent="0.25">
      <c r="A187" s="20" t="s">
        <v>442</v>
      </c>
      <c r="B187" s="29" t="s">
        <v>18</v>
      </c>
      <c r="C187" s="61" t="s">
        <v>605</v>
      </c>
      <c r="D187" s="11" t="s">
        <v>606</v>
      </c>
      <c r="E187" s="13"/>
      <c r="F187" s="14" t="s">
        <v>21</v>
      </c>
      <c r="G187" s="14"/>
      <c r="H187" s="20" t="s">
        <v>445</v>
      </c>
      <c r="I187" s="20" t="s">
        <v>462</v>
      </c>
      <c r="J187" s="47">
        <v>500000</v>
      </c>
      <c r="K187" s="20" t="s">
        <v>175</v>
      </c>
      <c r="L187" s="48">
        <v>41852</v>
      </c>
      <c r="M187" s="20" t="s">
        <v>607</v>
      </c>
      <c r="N187" s="10" t="s">
        <v>411</v>
      </c>
      <c r="O187" s="47"/>
      <c r="P187" s="74"/>
      <c r="Q187" s="47">
        <f t="shared" si="5"/>
        <v>500000</v>
      </c>
    </row>
    <row r="188" spans="1:17" ht="38.25" x14ac:dyDescent="0.25">
      <c r="A188" s="20" t="s">
        <v>17</v>
      </c>
      <c r="B188" s="33" t="s">
        <v>18</v>
      </c>
      <c r="C188" s="20" t="s">
        <v>188</v>
      </c>
      <c r="D188" s="21" t="s">
        <v>608</v>
      </c>
      <c r="E188" s="14"/>
      <c r="F188" s="14" t="s">
        <v>21</v>
      </c>
      <c r="G188" s="14"/>
      <c r="H188" s="23" t="s">
        <v>445</v>
      </c>
      <c r="I188" s="20" t="s">
        <v>496</v>
      </c>
      <c r="J188" s="47">
        <v>30000</v>
      </c>
      <c r="K188" s="20" t="s">
        <v>175</v>
      </c>
      <c r="L188" s="48">
        <v>41852</v>
      </c>
      <c r="M188" s="20"/>
      <c r="N188" s="10" t="s">
        <v>45</v>
      </c>
      <c r="O188" s="47"/>
      <c r="P188" s="74"/>
      <c r="Q188" s="47">
        <f t="shared" si="5"/>
        <v>30000</v>
      </c>
    </row>
    <row r="189" spans="1:17" x14ac:dyDescent="0.25">
      <c r="A189" s="20" t="s">
        <v>17</v>
      </c>
      <c r="B189" s="33" t="s">
        <v>18</v>
      </c>
      <c r="C189" s="20" t="s">
        <v>188</v>
      </c>
      <c r="D189" s="21" t="s">
        <v>609</v>
      </c>
      <c r="E189" s="14"/>
      <c r="F189" s="14" t="s">
        <v>21</v>
      </c>
      <c r="G189" s="14"/>
      <c r="H189" s="23" t="s">
        <v>445</v>
      </c>
      <c r="I189" s="20" t="s">
        <v>496</v>
      </c>
      <c r="J189" s="47">
        <v>30000</v>
      </c>
      <c r="K189" s="20" t="s">
        <v>175</v>
      </c>
      <c r="L189" s="48">
        <v>41852</v>
      </c>
      <c r="M189" s="20"/>
      <c r="N189" s="10" t="s">
        <v>610</v>
      </c>
      <c r="O189" s="47"/>
      <c r="P189" s="74"/>
      <c r="Q189" s="47">
        <f t="shared" si="5"/>
        <v>30000</v>
      </c>
    </row>
    <row r="190" spans="1:17" x14ac:dyDescent="0.25">
      <c r="A190" s="20" t="s">
        <v>17</v>
      </c>
      <c r="B190" s="29" t="s">
        <v>18</v>
      </c>
      <c r="C190" s="20" t="s">
        <v>611</v>
      </c>
      <c r="D190" s="21" t="s">
        <v>612</v>
      </c>
      <c r="E190" s="14"/>
      <c r="F190" s="14" t="s">
        <v>21</v>
      </c>
      <c r="G190" s="14"/>
      <c r="H190" s="23" t="s">
        <v>445</v>
      </c>
      <c r="I190" s="20" t="s">
        <v>496</v>
      </c>
      <c r="J190" s="47">
        <v>30000</v>
      </c>
      <c r="K190" s="20" t="s">
        <v>175</v>
      </c>
      <c r="L190" s="48">
        <v>41852</v>
      </c>
      <c r="M190" s="20"/>
      <c r="N190" s="10" t="s">
        <v>610</v>
      </c>
      <c r="O190" s="47"/>
      <c r="P190" s="74"/>
      <c r="Q190" s="47">
        <f t="shared" si="5"/>
        <v>30000</v>
      </c>
    </row>
    <row r="191" spans="1:17" ht="51" x14ac:dyDescent="0.25">
      <c r="A191" s="20" t="s">
        <v>28</v>
      </c>
      <c r="B191" s="10" t="s">
        <v>28</v>
      </c>
      <c r="C191" s="20" t="s">
        <v>613</v>
      </c>
      <c r="D191" s="34" t="s">
        <v>614</v>
      </c>
      <c r="E191" s="13"/>
      <c r="F191" s="14" t="s">
        <v>21</v>
      </c>
      <c r="G191" s="14"/>
      <c r="H191" s="23" t="s">
        <v>445</v>
      </c>
      <c r="I191" s="20" t="s">
        <v>452</v>
      </c>
      <c r="J191" s="47">
        <v>500000</v>
      </c>
      <c r="K191" s="20" t="s">
        <v>615</v>
      </c>
      <c r="L191" s="48">
        <v>41913</v>
      </c>
      <c r="M191" s="20"/>
      <c r="N191" s="10"/>
      <c r="O191" s="47"/>
      <c r="P191" s="74"/>
      <c r="Q191" s="47">
        <f t="shared" si="5"/>
        <v>500000</v>
      </c>
    </row>
    <row r="192" spans="1:17" ht="25.5" x14ac:dyDescent="0.25">
      <c r="A192" s="35" t="s">
        <v>17</v>
      </c>
      <c r="B192" s="33" t="s">
        <v>18</v>
      </c>
      <c r="C192" s="35" t="s">
        <v>616</v>
      </c>
      <c r="D192" s="11" t="s">
        <v>617</v>
      </c>
      <c r="E192" s="14"/>
      <c r="F192" s="14" t="s">
        <v>21</v>
      </c>
      <c r="G192" s="14"/>
      <c r="H192" s="23" t="s">
        <v>445</v>
      </c>
      <c r="I192" s="20" t="s">
        <v>496</v>
      </c>
      <c r="J192" s="55">
        <v>2000000</v>
      </c>
      <c r="K192" s="23" t="s">
        <v>77</v>
      </c>
      <c r="L192" s="56">
        <v>41913</v>
      </c>
      <c r="M192" s="20" t="s">
        <v>25</v>
      </c>
      <c r="N192" s="10">
        <v>2022</v>
      </c>
      <c r="O192" s="47"/>
      <c r="P192" s="20"/>
      <c r="Q192" s="47">
        <f t="shared" si="5"/>
        <v>2000000</v>
      </c>
    </row>
    <row r="193" spans="1:17" ht="25.5" x14ac:dyDescent="0.25">
      <c r="A193" s="20" t="s">
        <v>369</v>
      </c>
      <c r="B193" s="10" t="s">
        <v>18</v>
      </c>
      <c r="C193" s="20" t="s">
        <v>618</v>
      </c>
      <c r="D193" s="11" t="s">
        <v>619</v>
      </c>
      <c r="E193" s="14" t="s">
        <v>199</v>
      </c>
      <c r="F193" s="14"/>
      <c r="G193" s="14" t="s">
        <v>199</v>
      </c>
      <c r="H193" s="23" t="s">
        <v>445</v>
      </c>
      <c r="I193" s="20" t="s">
        <v>496</v>
      </c>
      <c r="J193" s="55">
        <v>100000</v>
      </c>
      <c r="K193" s="23" t="s">
        <v>620</v>
      </c>
      <c r="L193" s="56">
        <v>42036</v>
      </c>
      <c r="M193" s="20"/>
      <c r="N193" s="43"/>
      <c r="O193" s="47"/>
      <c r="P193" s="20"/>
      <c r="Q193" s="47">
        <f t="shared" si="5"/>
        <v>100000</v>
      </c>
    </row>
    <row r="194" spans="1:17" ht="38.25" x14ac:dyDescent="0.25">
      <c r="A194" s="20" t="s">
        <v>621</v>
      </c>
      <c r="B194" s="10" t="s">
        <v>34</v>
      </c>
      <c r="C194" s="20" t="s">
        <v>622</v>
      </c>
      <c r="D194" s="21" t="s">
        <v>623</v>
      </c>
      <c r="E194" s="14"/>
      <c r="F194" s="14" t="s">
        <v>21</v>
      </c>
      <c r="G194" s="14"/>
      <c r="H194" s="23" t="s">
        <v>445</v>
      </c>
      <c r="I194" s="20" t="s">
        <v>462</v>
      </c>
      <c r="J194" s="55">
        <v>75000</v>
      </c>
      <c r="K194" s="23" t="s">
        <v>624</v>
      </c>
      <c r="L194" s="48">
        <v>42278</v>
      </c>
      <c r="M194" s="68" t="s">
        <v>436</v>
      </c>
      <c r="N194" s="43">
        <v>2018</v>
      </c>
      <c r="O194" s="55">
        <v>25000</v>
      </c>
      <c r="P194" s="77"/>
      <c r="Q194" s="47">
        <f t="shared" si="5"/>
        <v>50000</v>
      </c>
    </row>
    <row r="195" spans="1:17" ht="63.75" x14ac:dyDescent="0.25">
      <c r="A195" s="20" t="s">
        <v>196</v>
      </c>
      <c r="B195" s="10" t="s">
        <v>70</v>
      </c>
      <c r="C195" s="20" t="s">
        <v>625</v>
      </c>
      <c r="D195" s="21" t="s">
        <v>626</v>
      </c>
      <c r="E195" s="14"/>
      <c r="F195" s="14" t="s">
        <v>21</v>
      </c>
      <c r="G195" s="14" t="s">
        <v>21</v>
      </c>
      <c r="H195" s="23" t="s">
        <v>445</v>
      </c>
      <c r="I195" s="20" t="s">
        <v>452</v>
      </c>
      <c r="J195" s="47">
        <v>150000</v>
      </c>
      <c r="K195" s="20" t="s">
        <v>196</v>
      </c>
      <c r="L195" s="48">
        <v>42401</v>
      </c>
      <c r="M195" s="23" t="s">
        <v>627</v>
      </c>
      <c r="N195" s="43" t="s">
        <v>81</v>
      </c>
      <c r="O195" s="47">
        <v>1000</v>
      </c>
      <c r="P195" s="74"/>
      <c r="Q195" s="47">
        <f t="shared" si="5"/>
        <v>149000</v>
      </c>
    </row>
    <row r="196" spans="1:17" ht="25.5" x14ac:dyDescent="0.25">
      <c r="A196" s="20" t="s">
        <v>196</v>
      </c>
      <c r="B196" s="10" t="s">
        <v>70</v>
      </c>
      <c r="C196" s="20" t="s">
        <v>628</v>
      </c>
      <c r="D196" s="21" t="s">
        <v>629</v>
      </c>
      <c r="E196" s="14"/>
      <c r="F196" s="14" t="s">
        <v>21</v>
      </c>
      <c r="G196" s="14" t="s">
        <v>21</v>
      </c>
      <c r="H196" s="23" t="s">
        <v>445</v>
      </c>
      <c r="I196" s="20" t="s">
        <v>462</v>
      </c>
      <c r="J196" s="47">
        <v>15000</v>
      </c>
      <c r="K196" s="20" t="s">
        <v>196</v>
      </c>
      <c r="L196" s="48">
        <v>42401</v>
      </c>
      <c r="M196" s="23" t="s">
        <v>74</v>
      </c>
      <c r="N196" s="43" t="s">
        <v>81</v>
      </c>
      <c r="O196" s="47">
        <v>1000</v>
      </c>
      <c r="P196" s="74"/>
      <c r="Q196" s="47">
        <f t="shared" si="5"/>
        <v>14000</v>
      </c>
    </row>
    <row r="197" spans="1:17" ht="38.25" x14ac:dyDescent="0.25">
      <c r="A197" s="20" t="s">
        <v>196</v>
      </c>
      <c r="B197" s="10" t="s">
        <v>70</v>
      </c>
      <c r="C197" s="20" t="s">
        <v>630</v>
      </c>
      <c r="D197" s="21" t="s">
        <v>626</v>
      </c>
      <c r="E197" s="14"/>
      <c r="F197" s="14" t="s">
        <v>21</v>
      </c>
      <c r="G197" s="14" t="s">
        <v>21</v>
      </c>
      <c r="H197" s="23" t="s">
        <v>445</v>
      </c>
      <c r="I197" s="20" t="s">
        <v>452</v>
      </c>
      <c r="J197" s="47">
        <v>125000</v>
      </c>
      <c r="K197" s="20" t="s">
        <v>196</v>
      </c>
      <c r="L197" s="48">
        <v>42401</v>
      </c>
      <c r="M197" s="23" t="s">
        <v>74</v>
      </c>
      <c r="N197" s="43" t="s">
        <v>81</v>
      </c>
      <c r="O197" s="47">
        <v>1000</v>
      </c>
      <c r="P197" s="74"/>
      <c r="Q197" s="47">
        <f t="shared" si="5"/>
        <v>124000</v>
      </c>
    </row>
    <row r="198" spans="1:17" ht="25.5" x14ac:dyDescent="0.25">
      <c r="A198" s="20" t="s">
        <v>369</v>
      </c>
      <c r="B198" s="10" t="s">
        <v>18</v>
      </c>
      <c r="C198" s="20" t="s">
        <v>631</v>
      </c>
      <c r="D198" s="21" t="s">
        <v>632</v>
      </c>
      <c r="E198" s="14"/>
      <c r="F198" s="14" t="s">
        <v>21</v>
      </c>
      <c r="G198" s="14" t="s">
        <v>21</v>
      </c>
      <c r="H198" s="23" t="s">
        <v>445</v>
      </c>
      <c r="I198" s="20" t="s">
        <v>496</v>
      </c>
      <c r="J198" s="47">
        <v>125000</v>
      </c>
      <c r="K198" s="20" t="s">
        <v>633</v>
      </c>
      <c r="L198" s="48">
        <v>42461</v>
      </c>
      <c r="M198" s="23" t="s">
        <v>633</v>
      </c>
      <c r="N198" s="43" t="s">
        <v>81</v>
      </c>
      <c r="O198" s="47">
        <v>85000</v>
      </c>
      <c r="P198" s="74"/>
      <c r="Q198" s="47">
        <f t="shared" si="5"/>
        <v>40000</v>
      </c>
    </row>
    <row r="199" spans="1:17" ht="38.25" x14ac:dyDescent="0.25">
      <c r="A199" s="20" t="s">
        <v>634</v>
      </c>
      <c r="B199" s="10" t="s">
        <v>321</v>
      </c>
      <c r="C199" s="20" t="s">
        <v>635</v>
      </c>
      <c r="D199" s="21" t="s">
        <v>636</v>
      </c>
      <c r="E199" s="13"/>
      <c r="F199" s="14" t="s">
        <v>21</v>
      </c>
      <c r="G199" s="14"/>
      <c r="H199" s="23" t="s">
        <v>445</v>
      </c>
      <c r="I199" s="20" t="s">
        <v>452</v>
      </c>
      <c r="J199" s="47">
        <v>40000</v>
      </c>
      <c r="K199" s="20" t="s">
        <v>637</v>
      </c>
      <c r="L199" s="48"/>
      <c r="M199" s="20"/>
      <c r="N199" s="10"/>
      <c r="O199" s="47"/>
      <c r="P199" s="74"/>
      <c r="Q199" s="47">
        <f t="shared" si="5"/>
        <v>40000</v>
      </c>
    </row>
    <row r="200" spans="1:17" ht="25.5" x14ac:dyDescent="0.25">
      <c r="A200" s="20" t="s">
        <v>634</v>
      </c>
      <c r="B200" s="10" t="s">
        <v>321</v>
      </c>
      <c r="C200" s="20" t="s">
        <v>635</v>
      </c>
      <c r="D200" s="21" t="s">
        <v>638</v>
      </c>
      <c r="E200" s="13"/>
      <c r="F200" s="14" t="s">
        <v>21</v>
      </c>
      <c r="G200" s="14"/>
      <c r="H200" s="23" t="s">
        <v>445</v>
      </c>
      <c r="I200" s="20" t="s">
        <v>462</v>
      </c>
      <c r="J200" s="47">
        <v>80000</v>
      </c>
      <c r="K200" s="20" t="s">
        <v>637</v>
      </c>
      <c r="L200" s="48"/>
      <c r="M200" s="20"/>
      <c r="N200" s="10"/>
      <c r="O200" s="47"/>
      <c r="P200" s="74"/>
      <c r="Q200" s="47">
        <f t="shared" si="5"/>
        <v>80000</v>
      </c>
    </row>
    <row r="201" spans="1:17" ht="25.5" x14ac:dyDescent="0.25">
      <c r="A201" s="20" t="s">
        <v>634</v>
      </c>
      <c r="B201" s="10" t="s">
        <v>321</v>
      </c>
      <c r="C201" s="20" t="s">
        <v>639</v>
      </c>
      <c r="D201" s="21" t="s">
        <v>640</v>
      </c>
      <c r="E201" s="13"/>
      <c r="F201" s="14" t="s">
        <v>21</v>
      </c>
      <c r="G201" s="14"/>
      <c r="H201" s="23" t="s">
        <v>445</v>
      </c>
      <c r="I201" s="20" t="s">
        <v>462</v>
      </c>
      <c r="J201" s="55">
        <v>25000</v>
      </c>
      <c r="K201" s="20" t="s">
        <v>637</v>
      </c>
      <c r="L201" s="48"/>
      <c r="M201" s="20"/>
      <c r="N201" s="10"/>
      <c r="O201" s="47"/>
      <c r="P201" s="74"/>
      <c r="Q201" s="47">
        <f t="shared" si="5"/>
        <v>25000</v>
      </c>
    </row>
    <row r="202" spans="1:17" ht="25.5" x14ac:dyDescent="0.25">
      <c r="A202" s="20" t="s">
        <v>634</v>
      </c>
      <c r="B202" s="10" t="s">
        <v>70</v>
      </c>
      <c r="C202" s="20" t="s">
        <v>641</v>
      </c>
      <c r="D202" s="21" t="s">
        <v>642</v>
      </c>
      <c r="E202" s="13"/>
      <c r="F202" s="14" t="s">
        <v>21</v>
      </c>
      <c r="G202" s="14"/>
      <c r="H202" s="23" t="s">
        <v>445</v>
      </c>
      <c r="I202" s="20" t="s">
        <v>462</v>
      </c>
      <c r="J202" s="55">
        <v>90000</v>
      </c>
      <c r="K202" s="20"/>
      <c r="L202" s="48"/>
      <c r="M202" s="20" t="s">
        <v>643</v>
      </c>
      <c r="N202" s="10"/>
      <c r="O202" s="47"/>
      <c r="P202" s="74"/>
      <c r="Q202" s="47">
        <f t="shared" si="5"/>
        <v>90000</v>
      </c>
    </row>
    <row r="203" spans="1:17" x14ac:dyDescent="0.25">
      <c r="A203" s="20" t="s">
        <v>644</v>
      </c>
      <c r="B203" s="10" t="s">
        <v>40</v>
      </c>
      <c r="C203" s="20" t="s">
        <v>644</v>
      </c>
      <c r="D203" s="21" t="s">
        <v>645</v>
      </c>
      <c r="E203" s="13"/>
      <c r="F203" s="14" t="s">
        <v>21</v>
      </c>
      <c r="G203" s="13"/>
      <c r="H203" s="23" t="s">
        <v>445</v>
      </c>
      <c r="I203" s="23" t="s">
        <v>452</v>
      </c>
      <c r="J203" s="55">
        <f>10*80000</f>
        <v>800000</v>
      </c>
      <c r="K203" s="20" t="s">
        <v>231</v>
      </c>
      <c r="L203" s="56"/>
      <c r="M203" s="23"/>
      <c r="N203" s="43" t="s">
        <v>646</v>
      </c>
      <c r="O203" s="55"/>
      <c r="P203" s="23"/>
      <c r="Q203" s="47">
        <f t="shared" si="5"/>
        <v>800000</v>
      </c>
    </row>
    <row r="204" spans="1:17" ht="38.25" x14ac:dyDescent="0.25">
      <c r="A204" s="35" t="s">
        <v>227</v>
      </c>
      <c r="B204" s="10" t="s">
        <v>40</v>
      </c>
      <c r="C204" s="20" t="s">
        <v>647</v>
      </c>
      <c r="D204" s="21" t="s">
        <v>648</v>
      </c>
      <c r="E204" s="13"/>
      <c r="F204" s="14" t="s">
        <v>21</v>
      </c>
      <c r="G204" s="13"/>
      <c r="H204" s="23" t="s">
        <v>445</v>
      </c>
      <c r="I204" s="23" t="s">
        <v>452</v>
      </c>
      <c r="J204" s="55">
        <f>10*80000</f>
        <v>800000</v>
      </c>
      <c r="K204" s="20" t="s">
        <v>231</v>
      </c>
      <c r="L204" s="56"/>
      <c r="M204" s="23" t="s">
        <v>649</v>
      </c>
      <c r="N204" s="43"/>
      <c r="O204" s="55"/>
      <c r="P204" s="23"/>
      <c r="Q204" s="47">
        <f t="shared" si="5"/>
        <v>800000</v>
      </c>
    </row>
    <row r="205" spans="1:17" ht="25.5" x14ac:dyDescent="0.25">
      <c r="A205" s="35" t="s">
        <v>227</v>
      </c>
      <c r="B205" s="10" t="s">
        <v>40</v>
      </c>
      <c r="C205" s="20" t="s">
        <v>650</v>
      </c>
      <c r="D205" s="21" t="s">
        <v>651</v>
      </c>
      <c r="E205" s="13"/>
      <c r="F205" s="14" t="s">
        <v>21</v>
      </c>
      <c r="G205" s="13"/>
      <c r="H205" s="23" t="s">
        <v>445</v>
      </c>
      <c r="I205" s="23" t="s">
        <v>452</v>
      </c>
      <c r="J205" s="55">
        <f>3*80000</f>
        <v>240000</v>
      </c>
      <c r="K205" s="20" t="s">
        <v>231</v>
      </c>
      <c r="L205" s="56"/>
      <c r="M205" s="23" t="s">
        <v>652</v>
      </c>
      <c r="N205" s="43"/>
      <c r="O205" s="55"/>
      <c r="P205" s="23"/>
      <c r="Q205" s="47">
        <f t="shared" si="5"/>
        <v>240000</v>
      </c>
    </row>
    <row r="206" spans="1:17" ht="45" x14ac:dyDescent="0.25">
      <c r="A206" s="35" t="s">
        <v>227</v>
      </c>
      <c r="B206" s="10" t="s">
        <v>18</v>
      </c>
      <c r="C206" s="20" t="s">
        <v>653</v>
      </c>
      <c r="D206" s="62" t="s">
        <v>654</v>
      </c>
      <c r="E206" s="13"/>
      <c r="F206" s="14" t="s">
        <v>21</v>
      </c>
      <c r="G206" s="13"/>
      <c r="H206" s="23" t="s">
        <v>445</v>
      </c>
      <c r="I206" s="23" t="s">
        <v>452</v>
      </c>
      <c r="J206" s="55">
        <v>131220</v>
      </c>
      <c r="K206" s="20" t="s">
        <v>231</v>
      </c>
      <c r="L206" s="56"/>
      <c r="M206" s="23" t="s">
        <v>655</v>
      </c>
      <c r="N206" s="43" t="s">
        <v>656</v>
      </c>
      <c r="O206" s="55">
        <v>131220</v>
      </c>
      <c r="P206" s="23" t="s">
        <v>657</v>
      </c>
      <c r="Q206" s="47">
        <f t="shared" si="5"/>
        <v>0</v>
      </c>
    </row>
    <row r="207" spans="1:17" ht="38.25" x14ac:dyDescent="0.25">
      <c r="A207" s="35" t="s">
        <v>227</v>
      </c>
      <c r="B207" s="10" t="s">
        <v>40</v>
      </c>
      <c r="C207" s="20" t="s">
        <v>658</v>
      </c>
      <c r="D207" s="21" t="s">
        <v>659</v>
      </c>
      <c r="E207" s="13"/>
      <c r="F207" s="14" t="s">
        <v>21</v>
      </c>
      <c r="G207" s="13"/>
      <c r="H207" s="23" t="s">
        <v>445</v>
      </c>
      <c r="I207" s="23" t="s">
        <v>452</v>
      </c>
      <c r="J207" s="55" t="s">
        <v>230</v>
      </c>
      <c r="K207" s="20" t="s">
        <v>231</v>
      </c>
      <c r="L207" s="56"/>
      <c r="M207" s="23" t="s">
        <v>660</v>
      </c>
      <c r="N207" s="43" t="s">
        <v>646</v>
      </c>
      <c r="O207" s="47"/>
      <c r="P207" s="78" t="s">
        <v>661</v>
      </c>
      <c r="Q207" s="47" t="s">
        <v>230</v>
      </c>
    </row>
    <row r="208" spans="1:17" ht="25.5" x14ac:dyDescent="0.25">
      <c r="A208" s="20" t="s">
        <v>122</v>
      </c>
      <c r="B208" s="10" t="s">
        <v>34</v>
      </c>
      <c r="C208" s="20" t="s">
        <v>662</v>
      </c>
      <c r="D208" s="21" t="s">
        <v>663</v>
      </c>
      <c r="E208" s="14"/>
      <c r="F208" s="14" t="s">
        <v>21</v>
      </c>
      <c r="G208" s="14"/>
      <c r="H208" s="23" t="s">
        <v>445</v>
      </c>
      <c r="I208" s="20" t="s">
        <v>462</v>
      </c>
      <c r="J208" s="47">
        <v>30000</v>
      </c>
      <c r="K208" s="20"/>
      <c r="L208" s="48"/>
      <c r="M208" s="20" t="s">
        <v>436</v>
      </c>
      <c r="N208" s="10">
        <v>2015</v>
      </c>
      <c r="O208" s="47"/>
      <c r="P208" s="74"/>
      <c r="Q208" s="47">
        <f>J208-O208</f>
        <v>30000</v>
      </c>
    </row>
    <row r="209" spans="1:17" ht="38.25" x14ac:dyDescent="0.25">
      <c r="A209" s="20" t="s">
        <v>17</v>
      </c>
      <c r="B209" s="10" t="s">
        <v>18</v>
      </c>
      <c r="C209" s="20" t="s">
        <v>17</v>
      </c>
      <c r="D209" s="21" t="s">
        <v>664</v>
      </c>
      <c r="E209" s="14"/>
      <c r="F209" s="14"/>
      <c r="G209" s="14" t="s">
        <v>21</v>
      </c>
      <c r="H209" s="20" t="s">
        <v>665</v>
      </c>
      <c r="I209" s="20" t="s">
        <v>666</v>
      </c>
      <c r="J209" s="55">
        <v>1000000</v>
      </c>
      <c r="K209" s="23" t="s">
        <v>24</v>
      </c>
      <c r="L209" s="56">
        <v>41306</v>
      </c>
      <c r="M209" s="20" t="s">
        <v>667</v>
      </c>
      <c r="N209" s="10" t="s">
        <v>668</v>
      </c>
      <c r="O209" s="47"/>
      <c r="P209" s="20" t="s">
        <v>310</v>
      </c>
      <c r="Q209" s="47">
        <f>J209-O209</f>
        <v>1000000</v>
      </c>
    </row>
    <row r="210" spans="1:17" ht="25.5" x14ac:dyDescent="0.25">
      <c r="A210" s="20" t="s">
        <v>336</v>
      </c>
      <c r="B210" s="10" t="s">
        <v>18</v>
      </c>
      <c r="C210" s="63" t="s">
        <v>336</v>
      </c>
      <c r="D210" s="21" t="s">
        <v>669</v>
      </c>
      <c r="E210" s="14"/>
      <c r="F210" s="14"/>
      <c r="G210" s="14" t="s">
        <v>21</v>
      </c>
      <c r="H210" s="64" t="s">
        <v>665</v>
      </c>
      <c r="I210" s="20" t="s">
        <v>670</v>
      </c>
      <c r="J210" s="47" t="s">
        <v>230</v>
      </c>
      <c r="K210" s="20" t="s">
        <v>339</v>
      </c>
      <c r="L210" s="48">
        <v>41365</v>
      </c>
      <c r="M210" s="20"/>
      <c r="N210" s="10"/>
      <c r="O210" s="47"/>
      <c r="P210" s="74"/>
      <c r="Q210" s="47" t="s">
        <v>230</v>
      </c>
    </row>
    <row r="211" spans="1:17" ht="38.25" x14ac:dyDescent="0.25">
      <c r="A211" s="20" t="s">
        <v>475</v>
      </c>
      <c r="B211" s="10" t="s">
        <v>47</v>
      </c>
      <c r="C211" s="63" t="s">
        <v>671</v>
      </c>
      <c r="D211" s="21" t="s">
        <v>672</v>
      </c>
      <c r="E211" s="14"/>
      <c r="F211" s="14"/>
      <c r="G211" s="14" t="s">
        <v>21</v>
      </c>
      <c r="H211" s="64" t="s">
        <v>665</v>
      </c>
      <c r="I211" s="20" t="s">
        <v>670</v>
      </c>
      <c r="J211" s="47" t="s">
        <v>230</v>
      </c>
      <c r="K211" s="20" t="s">
        <v>478</v>
      </c>
      <c r="L211" s="48">
        <v>41365</v>
      </c>
      <c r="M211" s="20" t="s">
        <v>673</v>
      </c>
      <c r="N211" s="10">
        <v>2014</v>
      </c>
      <c r="O211" s="47"/>
      <c r="P211" s="74"/>
      <c r="Q211" s="47" t="s">
        <v>230</v>
      </c>
    </row>
    <row r="212" spans="1:17" ht="25.5" x14ac:dyDescent="0.25">
      <c r="A212" s="20" t="s">
        <v>479</v>
      </c>
      <c r="B212" s="10" t="s">
        <v>47</v>
      </c>
      <c r="C212" s="63"/>
      <c r="D212" s="21" t="s">
        <v>674</v>
      </c>
      <c r="E212" s="14"/>
      <c r="F212" s="14"/>
      <c r="G212" s="14" t="s">
        <v>21</v>
      </c>
      <c r="H212" s="64" t="s">
        <v>665</v>
      </c>
      <c r="I212" s="20" t="s">
        <v>670</v>
      </c>
      <c r="J212" s="47" t="s">
        <v>230</v>
      </c>
      <c r="K212" s="20" t="s">
        <v>481</v>
      </c>
      <c r="L212" s="48">
        <v>41365</v>
      </c>
      <c r="M212" s="20"/>
      <c r="N212" s="10"/>
      <c r="O212" s="47"/>
      <c r="P212" s="74"/>
      <c r="Q212" s="47" t="s">
        <v>230</v>
      </c>
    </row>
    <row r="213" spans="1:17" ht="25.5" x14ac:dyDescent="0.25">
      <c r="A213" s="20" t="s">
        <v>110</v>
      </c>
      <c r="B213" s="10" t="s">
        <v>70</v>
      </c>
      <c r="C213" s="63" t="s">
        <v>110</v>
      </c>
      <c r="D213" s="58" t="s">
        <v>675</v>
      </c>
      <c r="E213" s="14"/>
      <c r="F213" s="14"/>
      <c r="G213" s="14" t="s">
        <v>21</v>
      </c>
      <c r="H213" s="64" t="s">
        <v>665</v>
      </c>
      <c r="I213" s="20" t="s">
        <v>670</v>
      </c>
      <c r="J213" s="47" t="s">
        <v>230</v>
      </c>
      <c r="K213" s="20" t="s">
        <v>112</v>
      </c>
      <c r="L213" s="48">
        <v>41365</v>
      </c>
      <c r="M213" s="20"/>
      <c r="N213" s="10"/>
      <c r="O213" s="47"/>
      <c r="P213" s="74"/>
      <c r="Q213" s="47" t="s">
        <v>676</v>
      </c>
    </row>
    <row r="214" spans="1:17" ht="25.5" x14ac:dyDescent="0.25">
      <c r="A214" s="20" t="s">
        <v>156</v>
      </c>
      <c r="B214" s="10" t="s">
        <v>18</v>
      </c>
      <c r="C214" s="20"/>
      <c r="D214" s="21" t="s">
        <v>677</v>
      </c>
      <c r="E214" s="14"/>
      <c r="F214" s="14"/>
      <c r="G214" s="14" t="s">
        <v>21</v>
      </c>
      <c r="H214" s="50" t="s">
        <v>665</v>
      </c>
      <c r="I214" s="20" t="s">
        <v>670</v>
      </c>
      <c r="J214" s="47" t="s">
        <v>230</v>
      </c>
      <c r="K214" s="20" t="s">
        <v>251</v>
      </c>
      <c r="L214" s="48">
        <v>41456</v>
      </c>
      <c r="M214" s="20"/>
      <c r="N214" s="10"/>
      <c r="O214" s="47"/>
      <c r="P214" s="74"/>
      <c r="Q214" s="47" t="s">
        <v>230</v>
      </c>
    </row>
    <row r="215" spans="1:17" ht="51" x14ac:dyDescent="0.25">
      <c r="A215" s="23" t="s">
        <v>678</v>
      </c>
      <c r="B215" s="43"/>
      <c r="C215" s="65" t="s">
        <v>679</v>
      </c>
      <c r="D215" s="11" t="s">
        <v>680</v>
      </c>
      <c r="E215" s="14"/>
      <c r="F215" s="14"/>
      <c r="G215" s="14" t="s">
        <v>21</v>
      </c>
      <c r="H215" s="20" t="s">
        <v>665</v>
      </c>
      <c r="I215" s="20" t="s">
        <v>666</v>
      </c>
      <c r="J215" s="55" t="s">
        <v>230</v>
      </c>
      <c r="K215" s="20" t="s">
        <v>681</v>
      </c>
      <c r="L215" s="56">
        <v>41913</v>
      </c>
      <c r="M215" s="20" t="s">
        <v>681</v>
      </c>
      <c r="N215" s="43">
        <v>2039</v>
      </c>
      <c r="O215" s="55"/>
      <c r="P215" s="23"/>
      <c r="Q215" s="47" t="s">
        <v>230</v>
      </c>
    </row>
  </sheetData>
  <conditionalFormatting sqref="H1:H2 H97:I105 F52:I68 F70:I71 E49:I49 E33:E39 I17:I24 E24 H33:I39 E43:E48 H43:I48 H4:H14 H177:H188 E26:E31 I26:I31 H193:H205 H72:H76 E50:E76 H15:I16 H78:H95 H107:H173 H207:H215">
    <cfRule type="cellIs" dxfId="139" priority="134" stopIfTrue="1" operator="equal">
      <formula>"Utilities"</formula>
    </cfRule>
    <cfRule type="cellIs" dxfId="138" priority="135" stopIfTrue="1" operator="equal">
      <formula>"Education"</formula>
    </cfRule>
    <cfRule type="cellIs" dxfId="137" priority="136" stopIfTrue="1" operator="equal">
      <formula>"Health"</formula>
    </cfRule>
    <cfRule type="cellIs" dxfId="136" priority="137" stopIfTrue="1" operator="equal">
      <formula>"Facilities Services"</formula>
    </cfRule>
    <cfRule type="cellIs" dxfId="135" priority="138" stopIfTrue="1" operator="equal">
      <formula>"Green"</formula>
    </cfRule>
    <cfRule type="cellIs" dxfId="134" priority="139" stopIfTrue="1" operator="equal">
      <formula>"Transport"</formula>
    </cfRule>
    <cfRule type="cellIs" dxfId="133" priority="140" stopIfTrue="1" operator="equal">
      <formula>"Social &amp; Leisure"</formula>
    </cfRule>
  </conditionalFormatting>
  <conditionalFormatting sqref="H106">
    <cfRule type="cellIs" dxfId="132" priority="127" stopIfTrue="1" operator="equal">
      <formula>"Utilities"</formula>
    </cfRule>
    <cfRule type="cellIs" dxfId="131" priority="128" stopIfTrue="1" operator="equal">
      <formula>"Education"</formula>
    </cfRule>
    <cfRule type="cellIs" dxfId="130" priority="129" stopIfTrue="1" operator="equal">
      <formula>"Health"</formula>
    </cfRule>
    <cfRule type="cellIs" dxfId="129" priority="130" stopIfTrue="1" operator="equal">
      <formula>"Facilities Services"</formula>
    </cfRule>
    <cfRule type="cellIs" dxfId="128" priority="131" stopIfTrue="1" operator="equal">
      <formula>"Green"</formula>
    </cfRule>
    <cfRule type="cellIs" dxfId="127" priority="132" stopIfTrue="1" operator="equal">
      <formula>"Transport"</formula>
    </cfRule>
    <cfRule type="cellIs" dxfId="126" priority="133" stopIfTrue="1" operator="equal">
      <formula>"Social &amp; Leisure"</formula>
    </cfRule>
  </conditionalFormatting>
  <conditionalFormatting sqref="H32">
    <cfRule type="cellIs" dxfId="125" priority="120" stopIfTrue="1" operator="equal">
      <formula>"Utilities"</formula>
    </cfRule>
    <cfRule type="cellIs" dxfId="124" priority="121" stopIfTrue="1" operator="equal">
      <formula>"Education"</formula>
    </cfRule>
    <cfRule type="cellIs" dxfId="123" priority="122" stopIfTrue="1" operator="equal">
      <formula>"Health"</formula>
    </cfRule>
    <cfRule type="cellIs" dxfId="122" priority="123" stopIfTrue="1" operator="equal">
      <formula>"Facilities Services"</formula>
    </cfRule>
    <cfRule type="cellIs" dxfId="121" priority="124" stopIfTrue="1" operator="equal">
      <formula>"Green"</formula>
    </cfRule>
    <cfRule type="cellIs" dxfId="120" priority="125" stopIfTrue="1" operator="equal">
      <formula>"Transport"</formula>
    </cfRule>
    <cfRule type="cellIs" dxfId="119" priority="126" stopIfTrue="1" operator="equal">
      <formula>"Social &amp; Leisure"</formula>
    </cfRule>
  </conditionalFormatting>
  <conditionalFormatting sqref="H40:H41">
    <cfRule type="cellIs" dxfId="118" priority="113" stopIfTrue="1" operator="equal">
      <formula>"Utilities"</formula>
    </cfRule>
    <cfRule type="cellIs" dxfId="117" priority="114" stopIfTrue="1" operator="equal">
      <formula>"Education"</formula>
    </cfRule>
    <cfRule type="cellIs" dxfId="116" priority="115" stopIfTrue="1" operator="equal">
      <formula>"Health"</formula>
    </cfRule>
    <cfRule type="cellIs" dxfId="115" priority="116" stopIfTrue="1" operator="equal">
      <formula>"Facilities Services"</formula>
    </cfRule>
    <cfRule type="cellIs" dxfId="114" priority="117" stopIfTrue="1" operator="equal">
      <formula>"Green"</formula>
    </cfRule>
    <cfRule type="cellIs" dxfId="113" priority="118" stopIfTrue="1" operator="equal">
      <formula>"Transport"</formula>
    </cfRule>
    <cfRule type="cellIs" dxfId="112" priority="119" stopIfTrue="1" operator="equal">
      <formula>"Social &amp; Leisure"</formula>
    </cfRule>
  </conditionalFormatting>
  <conditionalFormatting sqref="H77">
    <cfRule type="cellIs" dxfId="111" priority="106" stopIfTrue="1" operator="equal">
      <formula>"Utilities"</formula>
    </cfRule>
    <cfRule type="cellIs" dxfId="110" priority="107" stopIfTrue="1" operator="equal">
      <formula>"Education"</formula>
    </cfRule>
    <cfRule type="cellIs" dxfId="109" priority="108" stopIfTrue="1" operator="equal">
      <formula>"Health"</formula>
    </cfRule>
    <cfRule type="cellIs" dxfId="108" priority="109" stopIfTrue="1" operator="equal">
      <formula>"Facilities Services"</formula>
    </cfRule>
    <cfRule type="cellIs" dxfId="107" priority="110" stopIfTrue="1" operator="equal">
      <formula>"Green"</formula>
    </cfRule>
    <cfRule type="cellIs" dxfId="106" priority="111" stopIfTrue="1" operator="equal">
      <formula>"Transport"</formula>
    </cfRule>
    <cfRule type="cellIs" dxfId="105" priority="112" stopIfTrue="1" operator="equal">
      <formula>"Social &amp; Leisure"</formula>
    </cfRule>
  </conditionalFormatting>
  <conditionalFormatting sqref="H96">
    <cfRule type="cellIs" dxfId="104" priority="99" stopIfTrue="1" operator="equal">
      <formula>"Utilities"</formula>
    </cfRule>
    <cfRule type="cellIs" dxfId="103" priority="100" stopIfTrue="1" operator="equal">
      <formula>"Education"</formula>
    </cfRule>
    <cfRule type="cellIs" dxfId="102" priority="101" stopIfTrue="1" operator="equal">
      <formula>"Health"</formula>
    </cfRule>
    <cfRule type="cellIs" dxfId="101" priority="102" stopIfTrue="1" operator="equal">
      <formula>"Facilities Services"</formula>
    </cfRule>
    <cfRule type="cellIs" dxfId="100" priority="103" stopIfTrue="1" operator="equal">
      <formula>"Green"</formula>
    </cfRule>
    <cfRule type="cellIs" dxfId="99" priority="104" stopIfTrue="1" operator="equal">
      <formula>"Transport"</formula>
    </cfRule>
    <cfRule type="cellIs" dxfId="98" priority="105" stopIfTrue="1" operator="equal">
      <formula>"Social &amp; Leisure"</formula>
    </cfRule>
  </conditionalFormatting>
  <conditionalFormatting sqref="H50">
    <cfRule type="cellIs" dxfId="97" priority="92" stopIfTrue="1" operator="equal">
      <formula>"Utilities"</formula>
    </cfRule>
    <cfRule type="cellIs" dxfId="96" priority="93" stopIfTrue="1" operator="equal">
      <formula>"Education"</formula>
    </cfRule>
    <cfRule type="cellIs" dxfId="95" priority="94" stopIfTrue="1" operator="equal">
      <formula>"Health"</formula>
    </cfRule>
    <cfRule type="cellIs" dxfId="94" priority="95" stopIfTrue="1" operator="equal">
      <formula>"Facilities Services"</formula>
    </cfRule>
    <cfRule type="cellIs" dxfId="93" priority="96" stopIfTrue="1" operator="equal">
      <formula>"Green"</formula>
    </cfRule>
    <cfRule type="cellIs" dxfId="92" priority="97" stopIfTrue="1" operator="equal">
      <formula>"Transport"</formula>
    </cfRule>
    <cfRule type="cellIs" dxfId="91" priority="98" stopIfTrue="1" operator="equal">
      <formula>"Social &amp; Leisure"</formula>
    </cfRule>
  </conditionalFormatting>
  <conditionalFormatting sqref="H51">
    <cfRule type="cellIs" dxfId="90" priority="85" stopIfTrue="1" operator="equal">
      <formula>"Utilities"</formula>
    </cfRule>
    <cfRule type="cellIs" dxfId="89" priority="86" stopIfTrue="1" operator="equal">
      <formula>"Education"</formula>
    </cfRule>
    <cfRule type="cellIs" dxfId="88" priority="87" stopIfTrue="1" operator="equal">
      <formula>"Health"</formula>
    </cfRule>
    <cfRule type="cellIs" dxfId="87" priority="88" stopIfTrue="1" operator="equal">
      <formula>"Facilities Services"</formula>
    </cfRule>
    <cfRule type="cellIs" dxfId="86" priority="89" stopIfTrue="1" operator="equal">
      <formula>"Green"</formula>
    </cfRule>
    <cfRule type="cellIs" dxfId="85" priority="90" stopIfTrue="1" operator="equal">
      <formula>"Transport"</formula>
    </cfRule>
    <cfRule type="cellIs" dxfId="84" priority="91" stopIfTrue="1" operator="equal">
      <formula>"Social &amp; Leisure"</formula>
    </cfRule>
  </conditionalFormatting>
  <conditionalFormatting sqref="H42">
    <cfRule type="cellIs" dxfId="83" priority="78" stopIfTrue="1" operator="equal">
      <formula>"Utilities"</formula>
    </cfRule>
    <cfRule type="cellIs" dxfId="82" priority="79" stopIfTrue="1" operator="equal">
      <formula>"Education"</formula>
    </cfRule>
    <cfRule type="cellIs" dxfId="81" priority="80" stopIfTrue="1" operator="equal">
      <formula>"Health"</formula>
    </cfRule>
    <cfRule type="cellIs" dxfId="80" priority="81" stopIfTrue="1" operator="equal">
      <formula>"Facilities Services"</formula>
    </cfRule>
    <cfRule type="cellIs" dxfId="79" priority="82" stopIfTrue="1" operator="equal">
      <formula>"Green"</formula>
    </cfRule>
    <cfRule type="cellIs" dxfId="78" priority="83" stopIfTrue="1" operator="equal">
      <formula>"Transport"</formula>
    </cfRule>
    <cfRule type="cellIs" dxfId="77" priority="84" stopIfTrue="1" operator="equal">
      <formula>"Social &amp; Leisure"</formula>
    </cfRule>
  </conditionalFormatting>
  <conditionalFormatting sqref="H17:H24 H26:H31">
    <cfRule type="cellIs" dxfId="76" priority="71" stopIfTrue="1" operator="equal">
      <formula>"Utilities"</formula>
    </cfRule>
    <cfRule type="cellIs" dxfId="75" priority="72" stopIfTrue="1" operator="equal">
      <formula>"Education"</formula>
    </cfRule>
    <cfRule type="cellIs" dxfId="74" priority="73" stopIfTrue="1" operator="equal">
      <formula>"Health"</formula>
    </cfRule>
    <cfRule type="cellIs" dxfId="73" priority="74" stopIfTrue="1" operator="equal">
      <formula>"Facilities Services"</formula>
    </cfRule>
    <cfRule type="cellIs" dxfId="72" priority="75" stopIfTrue="1" operator="equal">
      <formula>"Green"</formula>
    </cfRule>
    <cfRule type="cellIs" dxfId="71" priority="76" stopIfTrue="1" operator="equal">
      <formula>"Transport"</formula>
    </cfRule>
    <cfRule type="cellIs" dxfId="70" priority="77" stopIfTrue="1" operator="equal">
      <formula>"Social &amp; Leisure"</formula>
    </cfRule>
  </conditionalFormatting>
  <conditionalFormatting sqref="H69">
    <cfRule type="cellIs" dxfId="69" priority="64" stopIfTrue="1" operator="equal">
      <formula>"Utilities"</formula>
    </cfRule>
    <cfRule type="cellIs" dxfId="68" priority="65" stopIfTrue="1" operator="equal">
      <formula>"Education"</formula>
    </cfRule>
    <cfRule type="cellIs" dxfId="67" priority="66" stopIfTrue="1" operator="equal">
      <formula>"Health"</formula>
    </cfRule>
    <cfRule type="cellIs" dxfId="66" priority="67" stopIfTrue="1" operator="equal">
      <formula>"Facilities Services"</formula>
    </cfRule>
    <cfRule type="cellIs" dxfId="65" priority="68" stopIfTrue="1" operator="equal">
      <formula>"Green"</formula>
    </cfRule>
    <cfRule type="cellIs" dxfId="64" priority="69" stopIfTrue="1" operator="equal">
      <formula>"Transport"</formula>
    </cfRule>
    <cfRule type="cellIs" dxfId="63" priority="70" stopIfTrue="1" operator="equal">
      <formula>"Social &amp; Leisure"</formula>
    </cfRule>
  </conditionalFormatting>
  <conditionalFormatting sqref="H175">
    <cfRule type="cellIs" dxfId="62" priority="57" stopIfTrue="1" operator="equal">
      <formula>"Utilities"</formula>
    </cfRule>
    <cfRule type="cellIs" dxfId="61" priority="58" stopIfTrue="1" operator="equal">
      <formula>"Education"</formula>
    </cfRule>
    <cfRule type="cellIs" dxfId="60" priority="59" stopIfTrue="1" operator="equal">
      <formula>"Health"</formula>
    </cfRule>
    <cfRule type="cellIs" dxfId="59" priority="60" stopIfTrue="1" operator="equal">
      <formula>"Facilities Services"</formula>
    </cfRule>
    <cfRule type="cellIs" dxfId="58" priority="61" stopIfTrue="1" operator="equal">
      <formula>"Green"</formula>
    </cfRule>
    <cfRule type="cellIs" dxfId="57" priority="62" stopIfTrue="1" operator="equal">
      <formula>"Transport"</formula>
    </cfRule>
    <cfRule type="cellIs" dxfId="56" priority="63" stopIfTrue="1" operator="equal">
      <formula>"Social &amp; Leisure"</formula>
    </cfRule>
  </conditionalFormatting>
  <conditionalFormatting sqref="H176">
    <cfRule type="cellIs" dxfId="55" priority="50" stopIfTrue="1" operator="equal">
      <formula>"Utilities"</formula>
    </cfRule>
    <cfRule type="cellIs" dxfId="54" priority="51" stopIfTrue="1" operator="equal">
      <formula>"Education"</formula>
    </cfRule>
    <cfRule type="cellIs" dxfId="53" priority="52" stopIfTrue="1" operator="equal">
      <formula>"Health"</formula>
    </cfRule>
    <cfRule type="cellIs" dxfId="52" priority="53" stopIfTrue="1" operator="equal">
      <formula>"Facilities Services"</formula>
    </cfRule>
    <cfRule type="cellIs" dxfId="51" priority="54" stopIfTrue="1" operator="equal">
      <formula>"Green"</formula>
    </cfRule>
    <cfRule type="cellIs" dxfId="50" priority="55" stopIfTrue="1" operator="equal">
      <formula>"Transport"</formula>
    </cfRule>
    <cfRule type="cellIs" dxfId="49" priority="56" stopIfTrue="1" operator="equal">
      <formula>"Social &amp; Leisure"</formula>
    </cfRule>
  </conditionalFormatting>
  <conditionalFormatting sqref="H3">
    <cfRule type="cellIs" dxfId="48" priority="43" stopIfTrue="1" operator="equal">
      <formula>"Utilities"</formula>
    </cfRule>
    <cfRule type="cellIs" dxfId="47" priority="44" stopIfTrue="1" operator="equal">
      <formula>"Education"</formula>
    </cfRule>
    <cfRule type="cellIs" dxfId="46" priority="45" stopIfTrue="1" operator="equal">
      <formula>"Health"</formula>
    </cfRule>
    <cfRule type="cellIs" dxfId="45" priority="46" stopIfTrue="1" operator="equal">
      <formula>"Facilities Services"</formula>
    </cfRule>
    <cfRule type="cellIs" dxfId="44" priority="47" stopIfTrue="1" operator="equal">
      <formula>"Green"</formula>
    </cfRule>
    <cfRule type="cellIs" dxfId="43" priority="48" stopIfTrue="1" operator="equal">
      <formula>"Transport"</formula>
    </cfRule>
    <cfRule type="cellIs" dxfId="42" priority="49" stopIfTrue="1" operator="equal">
      <formula>"Social &amp; Leisure"</formula>
    </cfRule>
  </conditionalFormatting>
  <conditionalFormatting sqref="H174">
    <cfRule type="cellIs" dxfId="41" priority="36" stopIfTrue="1" operator="equal">
      <formula>"Utilities"</formula>
    </cfRule>
    <cfRule type="cellIs" dxfId="40" priority="37" stopIfTrue="1" operator="equal">
      <formula>"Education"</formula>
    </cfRule>
    <cfRule type="cellIs" dxfId="39" priority="38" stopIfTrue="1" operator="equal">
      <formula>"Health"</formula>
    </cfRule>
    <cfRule type="cellIs" dxfId="38" priority="39" stopIfTrue="1" operator="equal">
      <formula>"Facilities Services"</formula>
    </cfRule>
    <cfRule type="cellIs" dxfId="37" priority="40" stopIfTrue="1" operator="equal">
      <formula>"Green"</formula>
    </cfRule>
    <cfRule type="cellIs" dxfId="36" priority="41" stopIfTrue="1" operator="equal">
      <formula>"Transport"</formula>
    </cfRule>
    <cfRule type="cellIs" dxfId="35" priority="42" stopIfTrue="1" operator="equal">
      <formula>"Social &amp; Leisure"</formula>
    </cfRule>
  </conditionalFormatting>
  <conditionalFormatting sqref="H189 H191">
    <cfRule type="cellIs" dxfId="34" priority="29" stopIfTrue="1" operator="equal">
      <formula>"Utilities"</formula>
    </cfRule>
    <cfRule type="cellIs" dxfId="33" priority="30" stopIfTrue="1" operator="equal">
      <formula>"Education"</formula>
    </cfRule>
    <cfRule type="cellIs" dxfId="32" priority="31" stopIfTrue="1" operator="equal">
      <formula>"Health"</formula>
    </cfRule>
    <cfRule type="cellIs" dxfId="31" priority="32" stopIfTrue="1" operator="equal">
      <formula>"Facilities Services"</formula>
    </cfRule>
    <cfRule type="cellIs" dxfId="30" priority="33" stopIfTrue="1" operator="equal">
      <formula>"Green"</formula>
    </cfRule>
    <cfRule type="cellIs" dxfId="29" priority="34" stopIfTrue="1" operator="equal">
      <formula>"Transport"</formula>
    </cfRule>
    <cfRule type="cellIs" dxfId="28" priority="35" stopIfTrue="1" operator="equal">
      <formula>"Social &amp; Leisure"</formula>
    </cfRule>
  </conditionalFormatting>
  <conditionalFormatting sqref="H192:I192">
    <cfRule type="cellIs" dxfId="27" priority="22" stopIfTrue="1" operator="equal">
      <formula>"Utilities"</formula>
    </cfRule>
    <cfRule type="cellIs" dxfId="26" priority="23" stopIfTrue="1" operator="equal">
      <formula>"Education"</formula>
    </cfRule>
    <cfRule type="cellIs" dxfId="25" priority="24" stopIfTrue="1" operator="equal">
      <formula>"Health"</formula>
    </cfRule>
    <cfRule type="cellIs" dxfId="24" priority="25" stopIfTrue="1" operator="equal">
      <formula>"Facilities Services"</formula>
    </cfRule>
    <cfRule type="cellIs" dxfId="23" priority="26" stopIfTrue="1" operator="equal">
      <formula>"Green"</formula>
    </cfRule>
    <cfRule type="cellIs" dxfId="22" priority="27" stopIfTrue="1" operator="equal">
      <formula>"Transport"</formula>
    </cfRule>
    <cfRule type="cellIs" dxfId="21" priority="28" stopIfTrue="1" operator="equal">
      <formula>"Social &amp; Leisure"</formula>
    </cfRule>
  </conditionalFormatting>
  <conditionalFormatting sqref="H190">
    <cfRule type="cellIs" dxfId="20" priority="15" stopIfTrue="1" operator="equal">
      <formula>"Utilities"</formula>
    </cfRule>
    <cfRule type="cellIs" dxfId="19" priority="16" stopIfTrue="1" operator="equal">
      <formula>"Education"</formula>
    </cfRule>
    <cfRule type="cellIs" dxfId="18" priority="17" stopIfTrue="1" operator="equal">
      <formula>"Health"</formula>
    </cfRule>
    <cfRule type="cellIs" dxfId="17" priority="18" stopIfTrue="1" operator="equal">
      <formula>"Facilities Services"</formula>
    </cfRule>
    <cfRule type="cellIs" dxfId="16" priority="19" stopIfTrue="1" operator="equal">
      <formula>"Green"</formula>
    </cfRule>
    <cfRule type="cellIs" dxfId="15" priority="20" stopIfTrue="1" operator="equal">
      <formula>"Transport"</formula>
    </cfRule>
    <cfRule type="cellIs" dxfId="14" priority="21" stopIfTrue="1" operator="equal">
      <formula>"Social &amp; Leisure"</formula>
    </cfRule>
  </conditionalFormatting>
  <conditionalFormatting sqref="H206">
    <cfRule type="cellIs" dxfId="13" priority="8" stopIfTrue="1" operator="equal">
      <formula>"Utilities"</formula>
    </cfRule>
    <cfRule type="cellIs" dxfId="12" priority="9" stopIfTrue="1" operator="equal">
      <formula>"Education"</formula>
    </cfRule>
    <cfRule type="cellIs" dxfId="11" priority="10" stopIfTrue="1" operator="equal">
      <formula>"Health"</formula>
    </cfRule>
    <cfRule type="cellIs" dxfId="10" priority="11" stopIfTrue="1" operator="equal">
      <formula>"Facilities Services"</formula>
    </cfRule>
    <cfRule type="cellIs" dxfId="9" priority="12" stopIfTrue="1" operator="equal">
      <formula>"Green"</formula>
    </cfRule>
    <cfRule type="cellIs" dxfId="8" priority="13" stopIfTrue="1" operator="equal">
      <formula>"Transport"</formula>
    </cfRule>
    <cfRule type="cellIs" dxfId="7" priority="14" stopIfTrue="1" operator="equal">
      <formula>"Social &amp; Leisure"</formula>
    </cfRule>
  </conditionalFormatting>
  <conditionalFormatting sqref="H25">
    <cfRule type="cellIs" dxfId="6" priority="1" stopIfTrue="1" operator="equal">
      <formula>"Utilities"</formula>
    </cfRule>
    <cfRule type="cellIs" dxfId="5" priority="2" stopIfTrue="1" operator="equal">
      <formula>"Education"</formula>
    </cfRule>
    <cfRule type="cellIs" dxfId="4" priority="3" stopIfTrue="1" operator="equal">
      <formula>"Health"</formula>
    </cfRule>
    <cfRule type="cellIs" dxfId="3" priority="4" stopIfTrue="1" operator="equal">
      <formula>"Facilities Services"</formula>
    </cfRule>
    <cfRule type="cellIs" dxfId="2" priority="5" stopIfTrue="1" operator="equal">
      <formula>"Green"</formula>
    </cfRule>
    <cfRule type="cellIs" dxfId="1" priority="6" stopIfTrue="1" operator="equal">
      <formula>"Transport"</formula>
    </cfRule>
    <cfRule type="cellIs" dxfId="0" priority="7" stopIfTrue="1" operator="equal">
      <formula>"Social &amp; Leisure"</formula>
    </cfRule>
  </conditionalFormatting>
  <hyperlinks>
    <hyperlink ref="D185" r:id="rId1"/>
    <hyperlink ref="K123" r:id="rId2"/>
    <hyperlink ref="K72" r:id="rId3"/>
    <hyperlink ref="K73" r:id="rId4"/>
  </hyperlinks>
  <pageMargins left="0.25" right="0.25" top="0.75" bottom="0.75" header="0.3" footer="0.3"/>
  <pageSetup paperSize="9" orientation="portrait" verticalDpi="0" r:id="rId5"/>
  <legacy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Full IDP public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Osman</dc:creator>
  <cp:lastModifiedBy>Sara Osman</cp:lastModifiedBy>
  <cp:lastPrinted>2016-05-05T14:52:48Z</cp:lastPrinted>
  <dcterms:created xsi:type="dcterms:W3CDTF">2016-05-05T14:05:33Z</dcterms:created>
  <dcterms:modified xsi:type="dcterms:W3CDTF">2016-05-05T14:58:24Z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